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2. Document_HLU\TUYEN SINH_2020\XT ĐH 2020\XET TUYEN BO SUNG 2020\"/>
    </mc:Choice>
  </mc:AlternateContent>
  <bookViews>
    <workbookView xWindow="240" yWindow="135" windowWidth="20025" windowHeight="6540"/>
  </bookViews>
  <sheets>
    <sheet name="DSTT_BOSUNG" sheetId="1" r:id="rId1"/>
  </sheets>
  <definedNames>
    <definedName name="_xlnm._FilterDatabase" localSheetId="0" hidden="1">DSTT_BOSUNG!$A$5:$AX$61</definedName>
  </definedNames>
  <calcPr calcId="162913"/>
</workbook>
</file>

<file path=xl/calcChain.xml><?xml version="1.0" encoding="utf-8"?>
<calcChain xmlns="http://schemas.openxmlformats.org/spreadsheetml/2006/main">
  <c r="AL61" i="1" l="1"/>
  <c r="AM61" i="1" s="1"/>
  <c r="AG61" i="1"/>
  <c r="AH61" i="1" s="1"/>
  <c r="AJ61" i="1" s="1"/>
  <c r="AF61" i="1"/>
  <c r="AA61" i="1"/>
  <c r="W61" i="1"/>
  <c r="AL60" i="1"/>
  <c r="AM60" i="1" s="1"/>
  <c r="AG60" i="1"/>
  <c r="AH60" i="1" s="1"/>
  <c r="AJ60" i="1" s="1"/>
  <c r="AF60" i="1"/>
  <c r="AA60" i="1"/>
  <c r="W60" i="1"/>
  <c r="AL59" i="1"/>
  <c r="AM59" i="1" s="1"/>
  <c r="AG59" i="1"/>
  <c r="AH59" i="1" s="1"/>
  <c r="AJ59" i="1" s="1"/>
  <c r="AF59" i="1"/>
  <c r="AA59" i="1"/>
  <c r="W59" i="1"/>
  <c r="AL58" i="1"/>
  <c r="AM58" i="1" s="1"/>
  <c r="AG58" i="1"/>
  <c r="AH58" i="1" s="1"/>
  <c r="AJ58" i="1" s="1"/>
  <c r="AF58" i="1"/>
  <c r="AA58" i="1"/>
  <c r="W58" i="1"/>
  <c r="AL57" i="1"/>
  <c r="AM57" i="1" s="1"/>
  <c r="AG57" i="1"/>
  <c r="AH57" i="1" s="1"/>
  <c r="AJ57" i="1" s="1"/>
  <c r="AF57" i="1"/>
  <c r="AA57" i="1"/>
  <c r="W57" i="1"/>
  <c r="AL56" i="1"/>
  <c r="AM56" i="1" s="1"/>
  <c r="AG56" i="1"/>
  <c r="AH56" i="1" s="1"/>
  <c r="AJ56" i="1" s="1"/>
  <c r="AF56" i="1"/>
  <c r="AA56" i="1"/>
  <c r="W56" i="1"/>
  <c r="AL55" i="1"/>
  <c r="AM55" i="1" s="1"/>
  <c r="AG55" i="1"/>
  <c r="AH55" i="1" s="1"/>
  <c r="AJ55" i="1" s="1"/>
  <c r="AF55" i="1"/>
  <c r="AA55" i="1"/>
  <c r="W55" i="1"/>
  <c r="AL54" i="1"/>
  <c r="AM54" i="1" s="1"/>
  <c r="AG54" i="1"/>
  <c r="AH54" i="1" s="1"/>
  <c r="AJ54" i="1" s="1"/>
  <c r="AF54" i="1"/>
  <c r="AA54" i="1"/>
  <c r="W54" i="1"/>
  <c r="AL53" i="1"/>
  <c r="AM53" i="1" s="1"/>
  <c r="AG53" i="1"/>
  <c r="AH53" i="1" s="1"/>
  <c r="AJ53" i="1" s="1"/>
  <c r="AF53" i="1"/>
  <c r="AA53" i="1"/>
  <c r="W53" i="1"/>
  <c r="AL52" i="1"/>
  <c r="AM52" i="1" s="1"/>
  <c r="AG52" i="1"/>
  <c r="AH52" i="1" s="1"/>
  <c r="AJ52" i="1" s="1"/>
  <c r="AF52" i="1"/>
  <c r="AA52" i="1"/>
  <c r="W52" i="1"/>
  <c r="AL51" i="1"/>
  <c r="AM51" i="1" s="1"/>
  <c r="AG51" i="1"/>
  <c r="AH51" i="1" s="1"/>
  <c r="AJ51" i="1" s="1"/>
  <c r="AF51" i="1"/>
  <c r="AA51" i="1"/>
  <c r="W51" i="1"/>
  <c r="AL50" i="1"/>
  <c r="AM50" i="1" s="1"/>
  <c r="AG50" i="1"/>
  <c r="AH50" i="1" s="1"/>
  <c r="AJ50" i="1" s="1"/>
  <c r="AF50" i="1"/>
  <c r="AA50" i="1"/>
  <c r="W50" i="1"/>
  <c r="AL49" i="1"/>
  <c r="AG49" i="1"/>
  <c r="AH49" i="1" s="1"/>
  <c r="AJ49" i="1" s="1"/>
  <c r="AK49" i="1" s="1"/>
  <c r="AF49" i="1"/>
  <c r="AA49" i="1"/>
  <c r="W49" i="1"/>
  <c r="AL48" i="1"/>
  <c r="AM48" i="1" s="1"/>
  <c r="AG48" i="1"/>
  <c r="AH48" i="1" s="1"/>
  <c r="AJ48" i="1" s="1"/>
  <c r="AF48" i="1"/>
  <c r="AA48" i="1"/>
  <c r="W48" i="1"/>
  <c r="AL47" i="1"/>
  <c r="AM47" i="1" s="1"/>
  <c r="AG47" i="1"/>
  <c r="AH47" i="1" s="1"/>
  <c r="AJ47" i="1" s="1"/>
  <c r="AF47" i="1"/>
  <c r="AA47" i="1"/>
  <c r="W47" i="1"/>
  <c r="AL46" i="1"/>
  <c r="AG46" i="1"/>
  <c r="AH46" i="1" s="1"/>
  <c r="AJ46" i="1" s="1"/>
  <c r="AK46" i="1" s="1"/>
  <c r="AF46" i="1"/>
  <c r="AA46" i="1"/>
  <c r="W46" i="1"/>
  <c r="AL45" i="1"/>
  <c r="AM45" i="1" s="1"/>
  <c r="AG45" i="1"/>
  <c r="AH45" i="1" s="1"/>
  <c r="AJ45" i="1" s="1"/>
  <c r="AF45" i="1"/>
  <c r="AA45" i="1"/>
  <c r="W45" i="1"/>
  <c r="AL44" i="1"/>
  <c r="AM44" i="1" s="1"/>
  <c r="AG44" i="1"/>
  <c r="AH44" i="1" s="1"/>
  <c r="AJ44" i="1" s="1"/>
  <c r="AF44" i="1"/>
  <c r="AA44" i="1"/>
  <c r="W44" i="1"/>
  <c r="AL42" i="1"/>
  <c r="AM42" i="1" s="1"/>
  <c r="AG42" i="1"/>
  <c r="AH42" i="1" s="1"/>
  <c r="AJ42" i="1" s="1"/>
  <c r="AF42" i="1"/>
  <c r="AA42" i="1"/>
  <c r="W42" i="1"/>
  <c r="AL43" i="1"/>
  <c r="AM43" i="1" s="1"/>
  <c r="AG43" i="1"/>
  <c r="AH43" i="1" s="1"/>
  <c r="AJ43" i="1" s="1"/>
  <c r="AF43" i="1"/>
  <c r="AA43" i="1"/>
  <c r="W43" i="1"/>
  <c r="AL41" i="1"/>
  <c r="AM41" i="1" s="1"/>
  <c r="AG41" i="1"/>
  <c r="AH41" i="1" s="1"/>
  <c r="AJ41" i="1" s="1"/>
  <c r="AF41" i="1"/>
  <c r="AA41" i="1"/>
  <c r="W41" i="1"/>
  <c r="AL40" i="1"/>
  <c r="AM40" i="1" s="1"/>
  <c r="AG40" i="1"/>
  <c r="AH40" i="1" s="1"/>
  <c r="AJ40" i="1" s="1"/>
  <c r="AF40" i="1"/>
  <c r="AA40" i="1"/>
  <c r="W40" i="1"/>
  <c r="AL39" i="1"/>
  <c r="AM39" i="1" s="1"/>
  <c r="AG39" i="1"/>
  <c r="AH39" i="1" s="1"/>
  <c r="AJ39" i="1" s="1"/>
  <c r="AF39" i="1"/>
  <c r="AA39" i="1"/>
  <c r="W39" i="1"/>
  <c r="AL38" i="1"/>
  <c r="AM38" i="1" s="1"/>
  <c r="AG38" i="1"/>
  <c r="AH38" i="1" s="1"/>
  <c r="AJ38" i="1" s="1"/>
  <c r="AF38" i="1"/>
  <c r="AA38" i="1"/>
  <c r="W38" i="1"/>
  <c r="AL37" i="1"/>
  <c r="AM37" i="1" s="1"/>
  <c r="AG37" i="1"/>
  <c r="AH37" i="1" s="1"/>
  <c r="AJ37" i="1" s="1"/>
  <c r="AF37" i="1"/>
  <c r="AA37" i="1"/>
  <c r="W37" i="1"/>
  <c r="AL36" i="1"/>
  <c r="AG36" i="1"/>
  <c r="AH36" i="1" s="1"/>
  <c r="AJ36" i="1" s="1"/>
  <c r="AK36" i="1" s="1"/>
  <c r="AF36" i="1"/>
  <c r="AA36" i="1"/>
  <c r="W36" i="1"/>
  <c r="AL35" i="1"/>
  <c r="AM35" i="1" s="1"/>
  <c r="AG35" i="1"/>
  <c r="AH35" i="1" s="1"/>
  <c r="AJ35" i="1" s="1"/>
  <c r="AN35" i="1" s="1"/>
  <c r="AF35" i="1"/>
  <c r="AA35" i="1"/>
  <c r="W35" i="1"/>
  <c r="AL34" i="1"/>
  <c r="AM34" i="1" s="1"/>
  <c r="AG34" i="1"/>
  <c r="AH34" i="1" s="1"/>
  <c r="AJ34" i="1" s="1"/>
  <c r="AN34" i="1" s="1"/>
  <c r="AF34" i="1"/>
  <c r="AA34" i="1"/>
  <c r="W34" i="1"/>
  <c r="AK61" i="1" l="1"/>
  <c r="AN61" i="1"/>
  <c r="AO61" i="1" s="1"/>
  <c r="AK60" i="1"/>
  <c r="AN60" i="1"/>
  <c r="AO60" i="1" s="1"/>
  <c r="AK59" i="1"/>
  <c r="AN59" i="1"/>
  <c r="AO59" i="1" s="1"/>
  <c r="AK58" i="1"/>
  <c r="AN58" i="1"/>
  <c r="AO58" i="1" s="1"/>
  <c r="AK57" i="1"/>
  <c r="AN57" i="1"/>
  <c r="AO57" i="1" s="1"/>
  <c r="AK56" i="1"/>
  <c r="AN56" i="1"/>
  <c r="AO56" i="1" s="1"/>
  <c r="AK55" i="1"/>
  <c r="AN55" i="1"/>
  <c r="AO55" i="1" s="1"/>
  <c r="AK54" i="1"/>
  <c r="AN54" i="1"/>
  <c r="AO54" i="1" s="1"/>
  <c r="AK53" i="1"/>
  <c r="AN53" i="1"/>
  <c r="AO53" i="1" s="1"/>
  <c r="AK52" i="1"/>
  <c r="AN52" i="1"/>
  <c r="AO52" i="1" s="1"/>
  <c r="AK51" i="1"/>
  <c r="AN51" i="1"/>
  <c r="AO51" i="1" s="1"/>
  <c r="AK50" i="1"/>
  <c r="AN50" i="1"/>
  <c r="AO50" i="1" s="1"/>
  <c r="AN49" i="1"/>
  <c r="AO49" i="1" s="1"/>
  <c r="AM49" i="1"/>
  <c r="AK48" i="1"/>
  <c r="AN48" i="1"/>
  <c r="AO48" i="1" s="1"/>
  <c r="AK47" i="1"/>
  <c r="AN47" i="1"/>
  <c r="AO47" i="1" s="1"/>
  <c r="AN46" i="1"/>
  <c r="AO46" i="1" s="1"/>
  <c r="AM46" i="1"/>
  <c r="AN45" i="1"/>
  <c r="AO45" i="1" s="1"/>
  <c r="AK45" i="1"/>
  <c r="AN44" i="1"/>
  <c r="AO44" i="1" s="1"/>
  <c r="AK44" i="1"/>
  <c r="AK42" i="1"/>
  <c r="AN42" i="1"/>
  <c r="AO42" i="1" s="1"/>
  <c r="AK43" i="1"/>
  <c r="AN43" i="1"/>
  <c r="AO43" i="1" s="1"/>
  <c r="AK41" i="1"/>
  <c r="AN41" i="1"/>
  <c r="AO41" i="1" s="1"/>
  <c r="AK40" i="1"/>
  <c r="AN40" i="1"/>
  <c r="AO40" i="1" s="1"/>
  <c r="AK39" i="1"/>
  <c r="AN39" i="1"/>
  <c r="AO39" i="1" s="1"/>
  <c r="AN38" i="1"/>
  <c r="AO38" i="1" s="1"/>
  <c r="AK38" i="1"/>
  <c r="AK37" i="1"/>
  <c r="AN37" i="1"/>
  <c r="AO37" i="1" s="1"/>
  <c r="AN36" i="1"/>
  <c r="AO36" i="1" s="1"/>
  <c r="AM36" i="1"/>
  <c r="AK35" i="1"/>
  <c r="AO35" i="1"/>
  <c r="AK34" i="1"/>
  <c r="AO34" i="1"/>
  <c r="AL33" i="1" l="1"/>
  <c r="AM33" i="1" s="1"/>
  <c r="AG33" i="1"/>
  <c r="AH33" i="1" s="1"/>
  <c r="AJ33" i="1" s="1"/>
  <c r="AF33" i="1"/>
  <c r="AA33" i="1"/>
  <c r="W33" i="1"/>
  <c r="AL32" i="1"/>
  <c r="AM32" i="1" s="1"/>
  <c r="AG32" i="1"/>
  <c r="AH32" i="1" s="1"/>
  <c r="AJ32" i="1" s="1"/>
  <c r="AF32" i="1"/>
  <c r="AA32" i="1"/>
  <c r="W32" i="1"/>
  <c r="AK33" i="1" l="1"/>
  <c r="AN33" i="1"/>
  <c r="AO33" i="1" s="1"/>
  <c r="AK32" i="1"/>
  <c r="AN32" i="1"/>
  <c r="AO32" i="1" s="1"/>
  <c r="AL31" i="1"/>
  <c r="AM31" i="1" s="1"/>
  <c r="AG31" i="1"/>
  <c r="AH31" i="1" s="1"/>
  <c r="AJ31" i="1" s="1"/>
  <c r="AF31" i="1"/>
  <c r="AA31" i="1"/>
  <c r="W31" i="1"/>
  <c r="AL30" i="1"/>
  <c r="AM30" i="1" s="1"/>
  <c r="AG30" i="1"/>
  <c r="AH30" i="1" s="1"/>
  <c r="AJ30" i="1" s="1"/>
  <c r="AF30" i="1"/>
  <c r="AA30" i="1"/>
  <c r="W30" i="1"/>
  <c r="AN31" i="1" l="1"/>
  <c r="AO31" i="1" s="1"/>
  <c r="AK31" i="1"/>
  <c r="AN30" i="1"/>
  <c r="AO30" i="1" s="1"/>
  <c r="AK30" i="1"/>
  <c r="AL29" i="1" l="1"/>
  <c r="AL28" i="1"/>
  <c r="AM28" i="1" s="1"/>
  <c r="AL25" i="1"/>
  <c r="AM25" i="1" s="1"/>
  <c r="AL24" i="1"/>
  <c r="AM24" i="1" s="1"/>
  <c r="AL23" i="1"/>
  <c r="AM23" i="1" s="1"/>
  <c r="AL22" i="1"/>
  <c r="AM22" i="1" s="1"/>
  <c r="AL21" i="1"/>
  <c r="AM21" i="1" s="1"/>
  <c r="AL20" i="1"/>
  <c r="AM20" i="1" s="1"/>
  <c r="AL18" i="1"/>
  <c r="AM18" i="1" s="1"/>
  <c r="AL15" i="1"/>
  <c r="AM15" i="1" s="1"/>
  <c r="AL14" i="1"/>
  <c r="AM14" i="1" s="1"/>
  <c r="AL13" i="1"/>
  <c r="AM13" i="1" s="1"/>
  <c r="AL12" i="1"/>
  <c r="AM12" i="1" s="1"/>
  <c r="AL8" i="1"/>
  <c r="AM8" i="1" s="1"/>
  <c r="AL6" i="1"/>
  <c r="AM6" i="1" s="1"/>
  <c r="AL9" i="1"/>
  <c r="AM9" i="1" s="1"/>
  <c r="AL10" i="1"/>
  <c r="AM10" i="1" s="1"/>
  <c r="AL11" i="1"/>
  <c r="AM11" i="1" s="1"/>
  <c r="AL16" i="1"/>
  <c r="AM16" i="1" s="1"/>
  <c r="AL17" i="1"/>
  <c r="AM17" i="1" s="1"/>
  <c r="AL19" i="1"/>
  <c r="AM19" i="1" s="1"/>
  <c r="AL26" i="1"/>
  <c r="AM26" i="1" s="1"/>
  <c r="AL27" i="1"/>
  <c r="AM27" i="1" s="1"/>
  <c r="AL7" i="1"/>
  <c r="AM7" i="1" s="1"/>
  <c r="AG29" i="1"/>
  <c r="AH29" i="1" s="1"/>
  <c r="AJ29" i="1" s="1"/>
  <c r="AF29" i="1"/>
  <c r="AA29" i="1"/>
  <c r="W29" i="1"/>
  <c r="AG28" i="1"/>
  <c r="AH28" i="1" s="1"/>
  <c r="AF28" i="1"/>
  <c r="AA28" i="1"/>
  <c r="W28" i="1"/>
  <c r="AN29" i="1" l="1"/>
  <c r="AO29" i="1" s="1"/>
  <c r="AM29" i="1"/>
  <c r="AJ28" i="1"/>
  <c r="AN28" i="1" s="1"/>
  <c r="AK29" i="1"/>
  <c r="AK28" i="1" l="1"/>
  <c r="AO28" i="1" l="1"/>
  <c r="AG27" i="1" l="1"/>
  <c r="AF27" i="1"/>
  <c r="AA27" i="1"/>
  <c r="W27" i="1"/>
  <c r="AG26" i="1"/>
  <c r="AH26" i="1" s="1"/>
  <c r="AJ26" i="1" s="1"/>
  <c r="AF26" i="1"/>
  <c r="AA26" i="1"/>
  <c r="W26" i="1"/>
  <c r="AN26" i="1" l="1"/>
  <c r="AO26" i="1" s="1"/>
  <c r="AH27" i="1"/>
  <c r="AJ27" i="1" s="1"/>
  <c r="AK26" i="1"/>
  <c r="AG25" i="1"/>
  <c r="AF25" i="1"/>
  <c r="AA25" i="1"/>
  <c r="W25" i="1"/>
  <c r="AG24" i="1"/>
  <c r="AF24" i="1"/>
  <c r="AA24" i="1"/>
  <c r="W24" i="1"/>
  <c r="AG23" i="1"/>
  <c r="AF23" i="1"/>
  <c r="AA23" i="1"/>
  <c r="W23" i="1"/>
  <c r="AG22" i="1"/>
  <c r="AF22" i="1"/>
  <c r="AA22" i="1"/>
  <c r="W22" i="1"/>
  <c r="AG21" i="1"/>
  <c r="AF21" i="1"/>
  <c r="AA21" i="1"/>
  <c r="W21" i="1"/>
  <c r="AG20" i="1"/>
  <c r="AF20" i="1"/>
  <c r="AA20" i="1"/>
  <c r="W20" i="1"/>
  <c r="AG19" i="1"/>
  <c r="AF19" i="1"/>
  <c r="AA19" i="1"/>
  <c r="W19" i="1"/>
  <c r="AG18" i="1"/>
  <c r="AF18" i="1"/>
  <c r="AA18" i="1"/>
  <c r="W18" i="1"/>
  <c r="AG17" i="1"/>
  <c r="AF17" i="1"/>
  <c r="AA17" i="1"/>
  <c r="W17" i="1"/>
  <c r="AG16" i="1"/>
  <c r="AH16" i="1" s="1"/>
  <c r="AJ16" i="1" s="1"/>
  <c r="AF16" i="1"/>
  <c r="AA16" i="1"/>
  <c r="W16" i="1"/>
  <c r="AG15" i="1"/>
  <c r="AF15" i="1"/>
  <c r="AA15" i="1"/>
  <c r="W15" i="1"/>
  <c r="AN16" i="1" l="1"/>
  <c r="AO16" i="1" s="1"/>
  <c r="AN27" i="1"/>
  <c r="AO27" i="1" s="1"/>
  <c r="AH24" i="1"/>
  <c r="AJ24" i="1" s="1"/>
  <c r="AN24" i="1" s="1"/>
  <c r="AH25" i="1"/>
  <c r="AJ25" i="1" s="1"/>
  <c r="AN25" i="1" s="1"/>
  <c r="AH15" i="1"/>
  <c r="AJ15" i="1" s="1"/>
  <c r="AN15" i="1" s="1"/>
  <c r="AH18" i="1"/>
  <c r="AJ18" i="1" s="1"/>
  <c r="AN18" i="1" s="1"/>
  <c r="AH20" i="1"/>
  <c r="AJ20" i="1" s="1"/>
  <c r="AN20" i="1" s="1"/>
  <c r="AH21" i="1"/>
  <c r="AJ21" i="1" s="1"/>
  <c r="AN21" i="1" s="1"/>
  <c r="AH22" i="1"/>
  <c r="AJ22" i="1" s="1"/>
  <c r="AN22" i="1" s="1"/>
  <c r="AH23" i="1"/>
  <c r="AJ23" i="1" s="1"/>
  <c r="AN23" i="1" s="1"/>
  <c r="AH17" i="1"/>
  <c r="AJ17" i="1" s="1"/>
  <c r="AH19" i="1"/>
  <c r="AJ19" i="1" s="1"/>
  <c r="AK27" i="1"/>
  <c r="AK16" i="1"/>
  <c r="AN19" i="1" l="1"/>
  <c r="AO19" i="1" s="1"/>
  <c r="AN17" i="1"/>
  <c r="AK23" i="1"/>
  <c r="AK21" i="1"/>
  <c r="AK18" i="1"/>
  <c r="AK25" i="1"/>
  <c r="AK22" i="1"/>
  <c r="AK20" i="1"/>
  <c r="AK15" i="1"/>
  <c r="AK24" i="1"/>
  <c r="AK19" i="1"/>
  <c r="AK17" i="1"/>
  <c r="AG14" i="1"/>
  <c r="AF14" i="1"/>
  <c r="AA14" i="1"/>
  <c r="W14" i="1"/>
  <c r="AG13" i="1"/>
  <c r="AF13" i="1"/>
  <c r="AA13" i="1"/>
  <c r="W13" i="1"/>
  <c r="AO17" i="1" l="1"/>
  <c r="AH13" i="1"/>
  <c r="AJ13" i="1" s="1"/>
  <c r="AN13" i="1" s="1"/>
  <c r="AH14" i="1"/>
  <c r="AJ14" i="1" s="1"/>
  <c r="AN14" i="1" s="1"/>
  <c r="AO24" i="1"/>
  <c r="AO15" i="1"/>
  <c r="AO20" i="1"/>
  <c r="AO22" i="1"/>
  <c r="AO25" i="1"/>
  <c r="AO18" i="1"/>
  <c r="AO21" i="1"/>
  <c r="AO23" i="1"/>
  <c r="AG12" i="1"/>
  <c r="AF12" i="1"/>
  <c r="AA12" i="1"/>
  <c r="W12" i="1"/>
  <c r="AK14" i="1" l="1"/>
  <c r="AK13" i="1"/>
  <c r="AH12" i="1"/>
  <c r="AJ12" i="1" s="1"/>
  <c r="AN12" i="1" s="1"/>
  <c r="AK12" i="1" l="1"/>
  <c r="AO13" i="1"/>
  <c r="AO14" i="1"/>
  <c r="AG11" i="1"/>
  <c r="AF11" i="1"/>
  <c r="AA11" i="1"/>
  <c r="W11" i="1"/>
  <c r="AO12" i="1" l="1"/>
  <c r="AH11" i="1"/>
  <c r="AJ11" i="1" s="1"/>
  <c r="AN11" i="1" l="1"/>
  <c r="AO11" i="1" s="1"/>
  <c r="AK11" i="1"/>
  <c r="AG10" i="1"/>
  <c r="AH10" i="1" s="1"/>
  <c r="AJ10" i="1" s="1"/>
  <c r="AF10" i="1"/>
  <c r="AA10" i="1"/>
  <c r="W10" i="1"/>
  <c r="AG9" i="1"/>
  <c r="AH9" i="1" s="1"/>
  <c r="AJ9" i="1" s="1"/>
  <c r="AF9" i="1"/>
  <c r="AA9" i="1"/>
  <c r="W9" i="1"/>
  <c r="AN9" i="1" l="1"/>
  <c r="AO9" i="1" s="1"/>
  <c r="AN10" i="1"/>
  <c r="AO10" i="1" s="1"/>
  <c r="AK10" i="1"/>
  <c r="AK9" i="1"/>
  <c r="AG8" i="1" l="1"/>
  <c r="AG6" i="1"/>
  <c r="AH6" i="1" s="1"/>
  <c r="AG7" i="1"/>
  <c r="AH7" i="1" s="1"/>
  <c r="AJ7" i="1" s="1"/>
  <c r="AN7" i="1" l="1"/>
  <c r="AO7" i="1" s="1"/>
  <c r="AJ6" i="1"/>
  <c r="AN6" i="1" s="1"/>
  <c r="AH8" i="1"/>
  <c r="AJ8" i="1" s="1"/>
  <c r="AN8" i="1" s="1"/>
  <c r="AF7" i="1"/>
  <c r="AA7" i="1"/>
  <c r="W7" i="1"/>
  <c r="AF8" i="1"/>
  <c r="AF6" i="1"/>
  <c r="AA8" i="1"/>
  <c r="AA6" i="1"/>
  <c r="W8" i="1"/>
  <c r="W6" i="1"/>
  <c r="AK6" i="1" l="1"/>
  <c r="AO6" i="1"/>
  <c r="AO8" i="1"/>
  <c r="AK7" i="1"/>
  <c r="AK8" i="1" l="1"/>
</calcChain>
</file>

<file path=xl/sharedStrings.xml><?xml version="1.0" encoding="utf-8"?>
<sst xmlns="http://schemas.openxmlformats.org/spreadsheetml/2006/main" count="1337" uniqueCount="385">
  <si>
    <t>STT</t>
  </si>
  <si>
    <t>SBD</t>
  </si>
  <si>
    <t>CMND</t>
  </si>
  <si>
    <t>Họ Tên</t>
  </si>
  <si>
    <t>Mã trường</t>
  </si>
  <si>
    <t>Mã ngành</t>
  </si>
  <si>
    <t>Mã tổ hợp</t>
  </si>
  <si>
    <t>Thứ tự NV</t>
  </si>
  <si>
    <t>Điểm lệch</t>
  </si>
  <si>
    <t>Môn 1</t>
  </si>
  <si>
    <t>Hệ số môn 1</t>
  </si>
  <si>
    <t>Điểm môn 1</t>
  </si>
  <si>
    <t>Môn 2</t>
  </si>
  <si>
    <t>Hệ số môn 2</t>
  </si>
  <si>
    <t>Điểm môn 2</t>
  </si>
  <si>
    <t>Môn 3</t>
  </si>
  <si>
    <t>Hệ số môn 3</t>
  </si>
  <si>
    <t>Điểm môn 3</t>
  </si>
  <si>
    <t>Điểm KVƯT</t>
  </si>
  <si>
    <t>Điểm ĐTƯT</t>
  </si>
  <si>
    <t>Ngày sinh</t>
  </si>
  <si>
    <t>Giới tính</t>
  </si>
  <si>
    <t>Điểm KK</t>
  </si>
  <si>
    <t>Tên trường</t>
  </si>
  <si>
    <t>Tên ngành</t>
  </si>
  <si>
    <t>Tên tổ hợp</t>
  </si>
  <si>
    <t>NAM</t>
  </si>
  <si>
    <t>HLU</t>
  </si>
  <si>
    <t>TRƯỜNG ĐẠI HỌC HẠ LONG</t>
  </si>
  <si>
    <t>7220201</t>
  </si>
  <si>
    <t>Ngôn ngữ Anh</t>
  </si>
  <si>
    <t>D01</t>
  </si>
  <si>
    <t>Ngữ văn, Toán, Tiếng Anh</t>
  </si>
  <si>
    <t/>
  </si>
  <si>
    <t>TO</t>
  </si>
  <si>
    <t>1</t>
  </si>
  <si>
    <t>VA</t>
  </si>
  <si>
    <t>N1</t>
  </si>
  <si>
    <t>2</t>
  </si>
  <si>
    <t>NỮ</t>
  </si>
  <si>
    <t>DI</t>
  </si>
  <si>
    <t>A01</t>
  </si>
  <si>
    <t>LI</t>
  </si>
  <si>
    <t>24/04/2002</t>
  </si>
  <si>
    <t>D78</t>
  </si>
  <si>
    <t>Ngữ văn, Khoa học xã hội, Tiếng Anh</t>
  </si>
  <si>
    <t>XH</t>
  </si>
  <si>
    <t>03/12/2002</t>
  </si>
  <si>
    <t>NGUYỄN THỊ HƯỜNG</t>
  </si>
  <si>
    <t>PHẠM CÔNG MINH</t>
  </si>
  <si>
    <t>30/07/2002</t>
  </si>
  <si>
    <t>26/10/2002</t>
  </si>
  <si>
    <t>14/10/2002</t>
  </si>
  <si>
    <t>03/01/2002</t>
  </si>
  <si>
    <t>06/08/2002</t>
  </si>
  <si>
    <t>30/09/2002</t>
  </si>
  <si>
    <t>08/11/2002</t>
  </si>
  <si>
    <t>15/07/2001</t>
  </si>
  <si>
    <t>16/12/2002</t>
  </si>
  <si>
    <t>11/12/2002</t>
  </si>
  <si>
    <t>28/09/2002</t>
  </si>
  <si>
    <t>12/07/2002</t>
  </si>
  <si>
    <t>25/12/2002</t>
  </si>
  <si>
    <t>25/01/2002</t>
  </si>
  <si>
    <t>25/10/2002</t>
  </si>
  <si>
    <t>31/05/2002</t>
  </si>
  <si>
    <t>11/09/2002</t>
  </si>
  <si>
    <t>15/04/2002</t>
  </si>
  <si>
    <t>08/09/2002</t>
  </si>
  <si>
    <t>7220204</t>
  </si>
  <si>
    <t>Ngôn ngữ Trung Quốc</t>
  </si>
  <si>
    <t>D04</t>
  </si>
  <si>
    <t>N4</t>
  </si>
  <si>
    <t>22/02/2002</t>
  </si>
  <si>
    <t>09/02/2002</t>
  </si>
  <si>
    <t>04/09/2002</t>
  </si>
  <si>
    <t>11/11/2002</t>
  </si>
  <si>
    <t>15/12/2002</t>
  </si>
  <si>
    <t>11/01/2002</t>
  </si>
  <si>
    <t>06/07/2002</t>
  </si>
  <si>
    <t>08/05/2002</t>
  </si>
  <si>
    <t>NGUYỄN THỊ PHƯƠNG ANH</t>
  </si>
  <si>
    <t>24/12/2002</t>
  </si>
  <si>
    <t>TRẦN THU HÀ</t>
  </si>
  <si>
    <t>20/12/2002</t>
  </si>
  <si>
    <t>05/11/2002</t>
  </si>
  <si>
    <t>04/11/2002</t>
  </si>
  <si>
    <t>12/02/2002</t>
  </si>
  <si>
    <t>022302004356</t>
  </si>
  <si>
    <t>HOÀNG THU HUYỀN</t>
  </si>
  <si>
    <t>PHẠM THỊ GIANG</t>
  </si>
  <si>
    <t>08/03/2002</t>
  </si>
  <si>
    <t>12/11/2002</t>
  </si>
  <si>
    <t>03/07/2002</t>
  </si>
  <si>
    <t>NGUYỄN HUYỀN TRANG</t>
  </si>
  <si>
    <t>7220209</t>
  </si>
  <si>
    <t>Ngôn ngữ Nhật</t>
  </si>
  <si>
    <t>07/11/2002</t>
  </si>
  <si>
    <t>7220210</t>
  </si>
  <si>
    <t>Ngôn ngữ Hàn Quốc</t>
  </si>
  <si>
    <t>D15</t>
  </si>
  <si>
    <t>Ngữ văn, Địa lí, Tiếng Anh</t>
  </si>
  <si>
    <t>13/11/2002</t>
  </si>
  <si>
    <t>21/09/2002</t>
  </si>
  <si>
    <t>22/10/2002</t>
  </si>
  <si>
    <t>11/06/2002</t>
  </si>
  <si>
    <t>7229042</t>
  </si>
  <si>
    <t>Quản lý văn hóa</t>
  </si>
  <si>
    <t>C00</t>
  </si>
  <si>
    <t>SU</t>
  </si>
  <si>
    <t>27/03/2002</t>
  </si>
  <si>
    <t>22/07/2002</t>
  </si>
  <si>
    <t>7480101</t>
  </si>
  <si>
    <t>Khoa học máy tính</t>
  </si>
  <si>
    <t>A00</t>
  </si>
  <si>
    <t>Toán, Vật lí, Hóa học</t>
  </si>
  <si>
    <t>HO</t>
  </si>
  <si>
    <t>7620301</t>
  </si>
  <si>
    <t>Nuôi trồng thủy sản</t>
  </si>
  <si>
    <t>Toán, Hóa học, Sinh học</t>
  </si>
  <si>
    <t>7810103</t>
  </si>
  <si>
    <t>Quản trị dịch vụ du lịch và lữ hành</t>
  </si>
  <si>
    <t>HOÀNG HƯƠNG GIANG</t>
  </si>
  <si>
    <t>21/11/2002</t>
  </si>
  <si>
    <t>13/05/2002</t>
  </si>
  <si>
    <t>022202003305</t>
  </si>
  <si>
    <t>LINH THẾ VŨ</t>
  </si>
  <si>
    <t>10/11/2002</t>
  </si>
  <si>
    <t>20/06/2002</t>
  </si>
  <si>
    <t>NGUYỄN THÙY DƯƠNG</t>
  </si>
  <si>
    <t>7810201</t>
  </si>
  <si>
    <t>Quản trị khách sạn</t>
  </si>
  <si>
    <t>01/11/2002</t>
  </si>
  <si>
    <t>08/02/2002</t>
  </si>
  <si>
    <t>7810202</t>
  </si>
  <si>
    <t>Quản trị nhà hàng và dịch vụ ăn uống</t>
  </si>
  <si>
    <t>022202005019</t>
  </si>
  <si>
    <t>NGUYỄN PHẠM VIỆT HÙNG</t>
  </si>
  <si>
    <t>Tổng điểm thi</t>
  </si>
  <si>
    <t>2NT</t>
  </si>
  <si>
    <t>01</t>
  </si>
  <si>
    <t>022302003614</t>
  </si>
  <si>
    <t>LÊ THU HƯƠNG</t>
  </si>
  <si>
    <t>NGÔ MAI HƯƠNG</t>
  </si>
  <si>
    <t>022302004818</t>
  </si>
  <si>
    <t>NGUYỄN THỊ THANH HUYỀN</t>
  </si>
  <si>
    <t>033302007028</t>
  </si>
  <si>
    <t>LÊ THU OANH</t>
  </si>
  <si>
    <t>022302004234</t>
  </si>
  <si>
    <t>BẾ THU HUYỀN</t>
  </si>
  <si>
    <t>022302002802</t>
  </si>
  <si>
    <t>022302005224</t>
  </si>
  <si>
    <t>PHẠM THỊ VÂN ANH</t>
  </si>
  <si>
    <t>HÀ THỊ THÙY LINH</t>
  </si>
  <si>
    <t>034302011213</t>
  </si>
  <si>
    <t>PHẠM BẢO LONG</t>
  </si>
  <si>
    <t>022202002890</t>
  </si>
  <si>
    <t>NGÔ THU NGÂN</t>
  </si>
  <si>
    <t>022302005502</t>
  </si>
  <si>
    <t>022302001349</t>
  </si>
  <si>
    <t>NGUYỄN THỊ QUỲNH NHƯ</t>
  </si>
  <si>
    <t>NGUYỄN VIỆT PHÚC</t>
  </si>
  <si>
    <t>022202002119</t>
  </si>
  <si>
    <t>NGUYỄN THỊ CẨM TÚ</t>
  </si>
  <si>
    <t>PHẠM MINH TUẤN</t>
  </si>
  <si>
    <t>022202005184</t>
  </si>
  <si>
    <t>NGUYỄN THU VÂN</t>
  </si>
  <si>
    <t>022302006034</t>
  </si>
  <si>
    <t>Cơ sở 1 - Trường Đại học Hạ Long</t>
  </si>
  <si>
    <t>(Địa chỉ: Số 258, Bạch Đằng, P. Nam Khê, TP Uông Bí, tỉnh Quảng Ninh)</t>
  </si>
  <si>
    <t>Diadiem1</t>
  </si>
  <si>
    <t>Diadiem2</t>
  </si>
  <si>
    <t>Địa chỉ: Phố Hồng Long, P. Hồng Hải, TP. Hạ Long, Quảng Ninh (cạnh trường THPT Chuyên Hạ Long)</t>
  </si>
  <si>
    <t>Cơ sở 2A - Trường Đại học Hạ Long</t>
  </si>
  <si>
    <t>Hocphi</t>
  </si>
  <si>
    <t xml:space="preserve">Học phí: 780.000đ/tháng x 5 tháng </t>
  </si>
  <si>
    <t>3.900.000 đ</t>
  </si>
  <si>
    <t>Tongtien</t>
  </si>
  <si>
    <t xml:space="preserve">Học phí: 935.000đ/tháng x 5 tháng </t>
  </si>
  <si>
    <t>4.675.000 đ</t>
  </si>
  <si>
    <t>Maso</t>
  </si>
  <si>
    <t>BS01</t>
  </si>
  <si>
    <t>091963553</t>
  </si>
  <si>
    <t>TRẦN BẢO TÍN</t>
  </si>
  <si>
    <t>BS02</t>
  </si>
  <si>
    <t>022202004357</t>
  </si>
  <si>
    <t>NGUYỄN PHÚC HUY</t>
  </si>
  <si>
    <t>BS03</t>
  </si>
  <si>
    <t>BS04</t>
  </si>
  <si>
    <t>Anh Viện</t>
  </si>
  <si>
    <t>BS05</t>
  </si>
  <si>
    <t>Dân tộc</t>
  </si>
  <si>
    <t>Sán Dìu</t>
  </si>
  <si>
    <t>Ninh VH</t>
  </si>
  <si>
    <t>Kinh</t>
  </si>
  <si>
    <t>Tày</t>
  </si>
  <si>
    <t>BS06</t>
  </si>
  <si>
    <t>17012368</t>
  </si>
  <si>
    <t>022202006743</t>
  </si>
  <si>
    <t>TRẦN NAM THANH</t>
  </si>
  <si>
    <t>Chị Lương Khoa SP</t>
  </si>
  <si>
    <t>đã gửi GBNH</t>
  </si>
  <si>
    <t>BS07</t>
  </si>
  <si>
    <t>022202002997</t>
  </si>
  <si>
    <t>VŨ TRỌNG MINH TRÍ</t>
  </si>
  <si>
    <t>Chị Thủy Rinh</t>
  </si>
  <si>
    <t>022202001002</t>
  </si>
  <si>
    <t>HOÀNG TRUNG THÀNH</t>
  </si>
  <si>
    <t>BS08</t>
  </si>
  <si>
    <t>Điện thoại</t>
  </si>
  <si>
    <t>0392631593</t>
  </si>
  <si>
    <t>0949243840</t>
  </si>
  <si>
    <t>0336918743</t>
  </si>
  <si>
    <t>BS09</t>
  </si>
  <si>
    <t>026302003451</t>
  </si>
  <si>
    <t>LÊ THỊ PHƯƠNG ANH</t>
  </si>
  <si>
    <t>0971549741</t>
  </si>
  <si>
    <t>BS10</t>
  </si>
  <si>
    <t>17008215</t>
  </si>
  <si>
    <t>031302006233</t>
  </si>
  <si>
    <t>TRỊNH PHƯƠNG MAI</t>
  </si>
  <si>
    <t>0782169729</t>
  </si>
  <si>
    <t>BS11</t>
  </si>
  <si>
    <t>030202002400</t>
  </si>
  <si>
    <t>ĐINH NGUYỄN NGỌC ĐẠT</t>
  </si>
  <si>
    <t>0972345215</t>
  </si>
  <si>
    <t>BS12</t>
  </si>
  <si>
    <t>022302006293</t>
  </si>
  <si>
    <t>Linh CTHHSV</t>
  </si>
  <si>
    <t>BS13</t>
  </si>
  <si>
    <t>17008639</t>
  </si>
  <si>
    <t>022202005589</t>
  </si>
  <si>
    <t>TRẦN ĐỨC HÙNG</t>
  </si>
  <si>
    <t>BS14</t>
  </si>
  <si>
    <t>022202002264</t>
  </si>
  <si>
    <t>LÊ VĂN XUÂN</t>
  </si>
  <si>
    <t>0376621713</t>
  </si>
  <si>
    <t>BS15</t>
  </si>
  <si>
    <t>17011687</t>
  </si>
  <si>
    <t>022202000103</t>
  </si>
  <si>
    <t>ĐINH QUANG TÚ</t>
  </si>
  <si>
    <t>0827968548</t>
  </si>
  <si>
    <t>Ngữ văn, Địa, Tiếng Anh</t>
  </si>
  <si>
    <t>Ngữ văn, Sử, Địa</t>
  </si>
  <si>
    <t>BS16</t>
  </si>
  <si>
    <t>022302006333</t>
  </si>
  <si>
    <t>0334860238</t>
  </si>
  <si>
    <t>LÊ THỊ LAN NHI</t>
  </si>
  <si>
    <t>BS17</t>
  </si>
  <si>
    <t>17009726</t>
  </si>
  <si>
    <t>022301004565</t>
  </si>
  <si>
    <t>HOÀNG HÀ GIANG</t>
  </si>
  <si>
    <t>12/07/2001</t>
  </si>
  <si>
    <t>0382782280</t>
  </si>
  <si>
    <t>BS18</t>
  </si>
  <si>
    <t>022302004457</t>
  </si>
  <si>
    <t>ĐỖ HƯƠNG TRÀ</t>
  </si>
  <si>
    <t>BS19</t>
  </si>
  <si>
    <t>022302005029</t>
  </si>
  <si>
    <t>0365115900</t>
  </si>
  <si>
    <t>BS20</t>
  </si>
  <si>
    <t>022202004825</t>
  </si>
  <si>
    <t>TRẦN MẠNH HÀ</t>
  </si>
  <si>
    <t>Anh Vỹ</t>
  </si>
  <si>
    <t>BS21</t>
  </si>
  <si>
    <t>0359895666</t>
  </si>
  <si>
    <t>BS22</t>
  </si>
  <si>
    <t>022201007598</t>
  </si>
  <si>
    <t>NGÔ PHẠM QUANG THÁI</t>
  </si>
  <si>
    <t>BS23</t>
  </si>
  <si>
    <t>022202004793</t>
  </si>
  <si>
    <t>VŨ ĐỨC DUY</t>
  </si>
  <si>
    <t>0789297912</t>
  </si>
  <si>
    <t>Ilt6.5</t>
  </si>
  <si>
    <t>đã gọi ĐT</t>
  </si>
  <si>
    <t>BS24</t>
  </si>
  <si>
    <t>0386173838</t>
  </si>
  <si>
    <t>132496386</t>
  </si>
  <si>
    <t>ĐỖ THỊ PHƯƠNG ANH</t>
  </si>
  <si>
    <t>Chị Hiền PĐT</t>
  </si>
  <si>
    <t>Điểm KVƯT quy đổi</t>
  </si>
  <si>
    <t>KV</t>
  </si>
  <si>
    <t>ĐT</t>
  </si>
  <si>
    <t>Tổng điểm UT quy đổi</t>
  </si>
  <si>
    <t>Tổng điểm thi +ut quy đổi</t>
  </si>
  <si>
    <t>BS25</t>
  </si>
  <si>
    <t>022202006340</t>
  </si>
  <si>
    <t>NGUYỄN HỮU QUYỀN</t>
  </si>
  <si>
    <t>A Trường UBND</t>
  </si>
  <si>
    <t>BS26</t>
  </si>
  <si>
    <t>PH GIANG</t>
  </si>
  <si>
    <t>0392086982</t>
  </si>
  <si>
    <t>BS27</t>
  </si>
  <si>
    <t>0372279504</t>
  </si>
  <si>
    <t>022202000120</t>
  </si>
  <si>
    <t>NGUYỄN TIẾN MẠNH</t>
  </si>
  <si>
    <t>BS28</t>
  </si>
  <si>
    <t>0865957540</t>
  </si>
  <si>
    <t>022302005173</t>
  </si>
  <si>
    <t>KIỂU MỸ DUYÊN</t>
  </si>
  <si>
    <t>BS29</t>
  </si>
  <si>
    <t>0927605643</t>
  </si>
  <si>
    <t>BS30</t>
  </si>
  <si>
    <t>0584675262</t>
  </si>
  <si>
    <t>187975364</t>
  </si>
  <si>
    <t>BS31</t>
  </si>
  <si>
    <t>022202003122</t>
  </si>
  <si>
    <t>VŨ HỒNG VƯƠNG HIẾU</t>
  </si>
  <si>
    <t>0334721888</t>
  </si>
  <si>
    <t>BS32</t>
  </si>
  <si>
    <t>0358252616</t>
  </si>
  <si>
    <t>022302005226</t>
  </si>
  <si>
    <t>TRỊNH THU HẰNG</t>
  </si>
  <si>
    <t>BS33</t>
  </si>
  <si>
    <t>0904419915</t>
  </si>
  <si>
    <t>BS34</t>
  </si>
  <si>
    <t>0976295503</t>
  </si>
  <si>
    <t>BS35</t>
  </si>
  <si>
    <t>0327581071</t>
  </si>
  <si>
    <t>022302000530</t>
  </si>
  <si>
    <t>BS36</t>
  </si>
  <si>
    <t>0356392368</t>
  </si>
  <si>
    <t>022302001235</t>
  </si>
  <si>
    <t>BS37</t>
  </si>
  <si>
    <t>0363987004</t>
  </si>
  <si>
    <t>BS38</t>
  </si>
  <si>
    <t>BÙI VĂN TIẾN</t>
  </si>
  <si>
    <t>0857911869</t>
  </si>
  <si>
    <t>022202007096</t>
  </si>
  <si>
    <t>BS39</t>
  </si>
  <si>
    <t>BS40</t>
  </si>
  <si>
    <t>022202003529</t>
  </si>
  <si>
    <t>TRẦN VĂN KHIÊM</t>
  </si>
  <si>
    <t>0336786890</t>
  </si>
  <si>
    <t>BS41</t>
  </si>
  <si>
    <t>TRẦN MINH THU</t>
  </si>
  <si>
    <t>0332599988</t>
  </si>
  <si>
    <t>0223020044945</t>
  </si>
  <si>
    <t>BS42</t>
  </si>
  <si>
    <t>0945769388</t>
  </si>
  <si>
    <t>0223020044493</t>
  </si>
  <si>
    <t>BS43</t>
  </si>
  <si>
    <t>0983401226</t>
  </si>
  <si>
    <t>022302004961</t>
  </si>
  <si>
    <t>BS44</t>
  </si>
  <si>
    <t>0971107032</t>
  </si>
  <si>
    <t>BS45</t>
  </si>
  <si>
    <t>0986968639</t>
  </si>
  <si>
    <t>BS46</t>
  </si>
  <si>
    <t>0386825877</t>
  </si>
  <si>
    <t>BS47</t>
  </si>
  <si>
    <t>LÊ THỊ LAN ANH</t>
  </si>
  <si>
    <t>0888002182</t>
  </si>
  <si>
    <t>042302000116</t>
  </si>
  <si>
    <t>BS48</t>
  </si>
  <si>
    <t>0364882002</t>
  </si>
  <si>
    <t>BS49</t>
  </si>
  <si>
    <t>0705658818</t>
  </si>
  <si>
    <t>BS50</t>
  </si>
  <si>
    <t>0336290343</t>
  </si>
  <si>
    <t>BS51</t>
  </si>
  <si>
    <t>0705829406</t>
  </si>
  <si>
    <t>022202002663</t>
  </si>
  <si>
    <t>BS52</t>
  </si>
  <si>
    <t>0967179832</t>
  </si>
  <si>
    <t>030303000163</t>
  </si>
  <si>
    <t>BS53</t>
  </si>
  <si>
    <t>BÙI KIM HAI</t>
  </si>
  <si>
    <t>0359302825</t>
  </si>
  <si>
    <t>022201007147</t>
  </si>
  <si>
    <t>BS54</t>
  </si>
  <si>
    <t>NGUYỄN HỒNG CHIÊM</t>
  </si>
  <si>
    <t>0387406631</t>
  </si>
  <si>
    <t>022302004639</t>
  </si>
  <si>
    <t>BS55</t>
  </si>
  <si>
    <t>PHẠM CHÍNH TRỰC</t>
  </si>
  <si>
    <t>0392450804</t>
  </si>
  <si>
    <t>022202002664</t>
  </si>
  <si>
    <t>BS56</t>
  </si>
  <si>
    <t>NGUYỄN VŨ KHÁNH LY</t>
  </si>
  <si>
    <t>0948246825</t>
  </si>
  <si>
    <t>022302003823</t>
  </si>
  <si>
    <t>UBND TỈNH QUẢNG NINH</t>
  </si>
  <si>
    <t>DANH SÁCH THÍ SINH TRÚNG TUYỂN ĐẠI HỌC CHÍNH QUY THEO PHƯƠNG THỨC XÉT ĐIỂM THI THPT NĂM 2020 (ĐỢT 2)</t>
  </si>
  <si>
    <t>NHẬP HỌC NGÀY 19/10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</si>
</sst>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Times New Roman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i/>
      <sz val="12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00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ont="0" applyFill="0" applyBorder="0" applyAlignment="0" applyProtection="0"/>
    <xf numFmtId="0" fontId="2" fillId="0" borderId="0"/>
  </cellStyleXfs>
  <cellXfs count="39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quotePrefix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quotePrefix="1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right" vertical="center" wrapText="1"/>
    </xf>
    <xf numFmtId="0" fontId="5" fillId="0" borderId="1" xfId="0" applyNumberFormat="1" applyFont="1" applyFill="1" applyBorder="1" applyAlignment="1">
      <alignment horizontal="right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4" fontId="5" fillId="0" borderId="0" xfId="0" applyNumberFormat="1" applyFont="1" applyFill="1" applyAlignment="1">
      <alignment horizontal="center" vertical="center" wrapText="1"/>
    </xf>
    <xf numFmtId="0" fontId="5" fillId="0" borderId="1" xfId="0" quotePrefix="1" applyNumberFormat="1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3" xfId="0" quotePrefix="1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quotePrefix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right" vertical="center" wrapText="1"/>
    </xf>
    <xf numFmtId="0" fontId="5" fillId="2" borderId="1" xfId="0" quotePrefix="1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vertical="center" wrapText="1"/>
    </xf>
    <xf numFmtId="0" fontId="8" fillId="0" borderId="4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711200</xdr:colOff>
      <xdr:row>2</xdr:row>
      <xdr:rowOff>25400</xdr:rowOff>
    </xdr:from>
    <xdr:to>
      <xdr:col>4</xdr:col>
      <xdr:colOff>1130300</xdr:colOff>
      <xdr:row>2</xdr:row>
      <xdr:rowOff>25400</xdr:rowOff>
    </xdr:to>
    <xdr:cxnSp macro="">
      <xdr:nvCxnSpPr>
        <xdr:cNvPr id="2" name="Straight Connector 1"/>
        <xdr:cNvCxnSpPr/>
      </xdr:nvCxnSpPr>
      <xdr:spPr>
        <a:xfrm>
          <a:off x="1187450" y="558800"/>
          <a:ext cx="1247775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61"/>
  <sheetViews>
    <sheetView tabSelected="1" zoomScale="75" zoomScaleNormal="75" workbookViewId="0">
      <pane xSplit="5" ySplit="5" topLeftCell="F32" activePane="bottomRight" state="frozen"/>
      <selection pane="topRight" activeCell="E1" sqref="E1"/>
      <selection pane="bottomLeft" activeCell="A2" sqref="A2"/>
      <selection pane="bottomRight" activeCell="N1" sqref="N1"/>
    </sheetView>
  </sheetViews>
  <sheetFormatPr defaultRowHeight="29.25" customHeight="1" x14ac:dyDescent="0.25"/>
  <cols>
    <col min="1" max="1" width="7.140625" style="20" customWidth="1"/>
    <col min="2" max="2" width="8.5703125" style="20" hidden="1" customWidth="1"/>
    <col min="3" max="3" width="12.42578125" style="20" customWidth="1"/>
    <col min="4" max="4" width="15.85546875" style="20" hidden="1" customWidth="1"/>
    <col min="5" max="5" width="33.7109375" style="25" customWidth="1"/>
    <col min="6" max="6" width="13.5703125" style="20" customWidth="1"/>
    <col min="7" max="7" width="9.42578125" style="20" customWidth="1"/>
    <col min="8" max="8" width="11.28515625" style="20" hidden="1" customWidth="1"/>
    <col min="9" max="9" width="11.42578125" style="20" hidden="1" customWidth="1"/>
    <col min="10" max="10" width="43.140625" style="20" hidden="1" customWidth="1"/>
    <col min="11" max="11" width="14.7109375" style="20" hidden="1" customWidth="1"/>
    <col min="12" max="12" width="11.42578125" style="20" hidden="1" customWidth="1"/>
    <col min="13" max="13" width="38.5703125" style="20" customWidth="1"/>
    <col min="14" max="14" width="8.42578125" style="20" customWidth="1"/>
    <col min="15" max="15" width="8.28515625" style="27" customWidth="1"/>
    <col min="16" max="16" width="7.85546875" style="27" customWidth="1"/>
    <col min="17" max="17" width="8.7109375" style="20" customWidth="1"/>
    <col min="18" max="18" width="33" style="20" hidden="1" customWidth="1"/>
    <col min="19" max="19" width="11" style="20" hidden="1" customWidth="1"/>
    <col min="20" max="20" width="8.140625" style="20" hidden="1" customWidth="1"/>
    <col min="21" max="21" width="13" style="20" hidden="1" customWidth="1"/>
    <col min="22" max="22" width="8.42578125" style="20" hidden="1" customWidth="1"/>
    <col min="23" max="23" width="9.140625" style="20" customWidth="1"/>
    <col min="24" max="24" width="8.140625" style="20" hidden="1" customWidth="1"/>
    <col min="25" max="25" width="14.42578125" style="20" hidden="1" customWidth="1"/>
    <col min="26" max="26" width="7.85546875" style="20" hidden="1" customWidth="1"/>
    <col min="27" max="27" width="9.42578125" style="20" customWidth="1"/>
    <col min="28" max="28" width="7.42578125" style="20" hidden="1" customWidth="1"/>
    <col min="29" max="29" width="12.85546875" style="20" hidden="1" customWidth="1"/>
    <col min="30" max="30" width="7" style="20" hidden="1" customWidth="1"/>
    <col min="31" max="31" width="13.42578125" style="20" hidden="1" customWidth="1"/>
    <col min="32" max="32" width="9.85546875" style="20" customWidth="1"/>
    <col min="33" max="33" width="8.7109375" style="20" customWidth="1"/>
    <col min="34" max="34" width="10.28515625" style="20" customWidth="1"/>
    <col min="35" max="35" width="9" style="20" customWidth="1"/>
    <col min="36" max="36" width="7.42578125" style="20" hidden="1" customWidth="1"/>
    <col min="37" max="37" width="10.5703125" style="20" customWidth="1"/>
    <col min="38" max="38" width="10.42578125" style="20" hidden="1" customWidth="1"/>
    <col min="39" max="39" width="10.42578125" style="20" customWidth="1"/>
    <col min="40" max="40" width="10.28515625" style="20" hidden="1" customWidth="1"/>
    <col min="41" max="41" width="13.5703125" style="20" customWidth="1"/>
    <col min="42" max="42" width="39" style="20" hidden="1" customWidth="1"/>
    <col min="43" max="43" width="55.42578125" style="20" hidden="1" customWidth="1"/>
    <col min="44" max="44" width="39.28515625" style="20" hidden="1" customWidth="1"/>
    <col min="45" max="45" width="31.7109375" style="20" hidden="1" customWidth="1"/>
    <col min="46" max="46" width="19.42578125" style="20" hidden="1" customWidth="1"/>
    <col min="47" max="47" width="24.85546875" style="20" hidden="1" customWidth="1"/>
    <col min="48" max="48" width="12.7109375" style="20" hidden="1" customWidth="1"/>
    <col min="49" max="16384" width="9.140625" style="20"/>
  </cols>
  <sheetData>
    <row r="1" spans="1:49" s="8" customFormat="1" ht="22.5" customHeight="1" x14ac:dyDescent="0.25">
      <c r="A1" s="9" t="s">
        <v>382</v>
      </c>
      <c r="B1" s="9"/>
      <c r="C1" s="9"/>
      <c r="D1" s="9"/>
      <c r="E1" s="9"/>
      <c r="F1" s="6"/>
      <c r="O1" s="7"/>
      <c r="P1" s="7"/>
      <c r="Q1" s="7"/>
    </row>
    <row r="2" spans="1:49" s="8" customFormat="1" ht="19.5" customHeight="1" x14ac:dyDescent="0.25">
      <c r="A2" s="10" t="s">
        <v>28</v>
      </c>
      <c r="B2" s="10"/>
      <c r="C2" s="10"/>
      <c r="D2" s="10"/>
      <c r="E2" s="10"/>
      <c r="F2" s="6"/>
      <c r="O2" s="7"/>
      <c r="P2" s="7"/>
      <c r="Q2" s="7"/>
    </row>
    <row r="3" spans="1:49" s="8" customFormat="1" ht="29.25" customHeight="1" x14ac:dyDescent="0.25">
      <c r="E3" s="6"/>
      <c r="F3" s="6"/>
      <c r="O3" s="7"/>
      <c r="P3" s="7"/>
      <c r="Q3" s="7"/>
    </row>
    <row r="4" spans="1:49" s="8" customFormat="1" ht="29.25" customHeight="1" x14ac:dyDescent="0.25">
      <c r="A4" s="38" t="s">
        <v>383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7"/>
      <c r="AQ4" s="37"/>
      <c r="AR4" s="37"/>
      <c r="AS4" s="37"/>
      <c r="AT4" s="37"/>
      <c r="AU4" s="37"/>
      <c r="AV4" s="37"/>
      <c r="AW4" s="37"/>
    </row>
    <row r="5" spans="1:49" ht="50.25" customHeight="1" x14ac:dyDescent="0.25">
      <c r="A5" s="5" t="s">
        <v>0</v>
      </c>
      <c r="B5" s="5" t="s">
        <v>180</v>
      </c>
      <c r="C5" s="5" t="s">
        <v>1</v>
      </c>
      <c r="D5" s="5" t="s">
        <v>2</v>
      </c>
      <c r="E5" s="5" t="s">
        <v>3</v>
      </c>
      <c r="F5" s="5" t="s">
        <v>20</v>
      </c>
      <c r="G5" s="5" t="s">
        <v>21</v>
      </c>
      <c r="H5" s="5" t="s">
        <v>7</v>
      </c>
      <c r="I5" s="5" t="s">
        <v>4</v>
      </c>
      <c r="J5" s="5" t="s">
        <v>23</v>
      </c>
      <c r="K5" s="5" t="s">
        <v>209</v>
      </c>
      <c r="L5" s="5" t="s">
        <v>5</v>
      </c>
      <c r="M5" s="21" t="s">
        <v>24</v>
      </c>
      <c r="N5" s="21" t="s">
        <v>191</v>
      </c>
      <c r="O5" s="11" t="s">
        <v>281</v>
      </c>
      <c r="P5" s="11" t="s">
        <v>282</v>
      </c>
      <c r="Q5" s="22" t="s">
        <v>6</v>
      </c>
      <c r="R5" s="5" t="s">
        <v>25</v>
      </c>
      <c r="S5" s="5" t="s">
        <v>8</v>
      </c>
      <c r="T5" s="5" t="s">
        <v>9</v>
      </c>
      <c r="U5" s="5" t="s">
        <v>10</v>
      </c>
      <c r="V5" s="5"/>
      <c r="W5" s="5" t="s">
        <v>11</v>
      </c>
      <c r="X5" s="5" t="s">
        <v>12</v>
      </c>
      <c r="Y5" s="5" t="s">
        <v>13</v>
      </c>
      <c r="Z5" s="5"/>
      <c r="AA5" s="5" t="s">
        <v>14</v>
      </c>
      <c r="AB5" s="5" t="s">
        <v>15</v>
      </c>
      <c r="AC5" s="5" t="s">
        <v>16</v>
      </c>
      <c r="AD5" s="5"/>
      <c r="AE5" s="5" t="s">
        <v>22</v>
      </c>
      <c r="AF5" s="5" t="s">
        <v>17</v>
      </c>
      <c r="AG5" s="5" t="s">
        <v>18</v>
      </c>
      <c r="AH5" s="5" t="s">
        <v>280</v>
      </c>
      <c r="AI5" s="5" t="s">
        <v>19</v>
      </c>
      <c r="AJ5" s="5"/>
      <c r="AK5" s="5" t="s">
        <v>283</v>
      </c>
      <c r="AL5" s="5"/>
      <c r="AM5" s="5" t="s">
        <v>138</v>
      </c>
      <c r="AN5" s="5"/>
      <c r="AO5" s="5" t="s">
        <v>284</v>
      </c>
      <c r="AP5" s="20" t="s">
        <v>170</v>
      </c>
      <c r="AQ5" s="20" t="s">
        <v>171</v>
      </c>
      <c r="AR5" s="20" t="s">
        <v>174</v>
      </c>
      <c r="AS5" s="20" t="s">
        <v>177</v>
      </c>
    </row>
    <row r="6" spans="1:49" ht="22.5" customHeight="1" x14ac:dyDescent="0.25">
      <c r="A6" s="11">
        <v>1</v>
      </c>
      <c r="B6" s="12" t="s">
        <v>181</v>
      </c>
      <c r="C6" s="11">
        <v>12002753</v>
      </c>
      <c r="D6" s="12" t="s">
        <v>182</v>
      </c>
      <c r="E6" s="13" t="s">
        <v>183</v>
      </c>
      <c r="F6" s="12" t="s">
        <v>123</v>
      </c>
      <c r="G6" s="11" t="s">
        <v>26</v>
      </c>
      <c r="H6" s="13" t="s">
        <v>35</v>
      </c>
      <c r="I6" s="13" t="s">
        <v>27</v>
      </c>
      <c r="J6" s="13" t="s">
        <v>28</v>
      </c>
      <c r="K6" s="11"/>
      <c r="L6" s="11" t="s">
        <v>134</v>
      </c>
      <c r="M6" s="14" t="s">
        <v>135</v>
      </c>
      <c r="N6" s="14" t="s">
        <v>195</v>
      </c>
      <c r="O6" s="15">
        <v>1</v>
      </c>
      <c r="P6" s="16" t="s">
        <v>140</v>
      </c>
      <c r="Q6" s="17" t="s">
        <v>31</v>
      </c>
      <c r="R6" s="13" t="s">
        <v>32</v>
      </c>
      <c r="S6" s="19">
        <v>0</v>
      </c>
      <c r="T6" s="13" t="s">
        <v>34</v>
      </c>
      <c r="U6" s="19">
        <v>1</v>
      </c>
      <c r="V6" s="19">
        <v>5</v>
      </c>
      <c r="W6" s="19" t="str">
        <f>TEXT(V6,"0.00")</f>
        <v>5.00</v>
      </c>
      <c r="X6" s="13" t="s">
        <v>36</v>
      </c>
      <c r="Y6" s="19">
        <v>1</v>
      </c>
      <c r="Z6" s="19">
        <v>6.75</v>
      </c>
      <c r="AA6" s="19" t="str">
        <f>TEXT(Z6,"0.00")</f>
        <v>6.75</v>
      </c>
      <c r="AB6" s="13" t="s">
        <v>37</v>
      </c>
      <c r="AC6" s="19">
        <v>1</v>
      </c>
      <c r="AD6" s="19">
        <v>3.6</v>
      </c>
      <c r="AE6" s="19">
        <v>0</v>
      </c>
      <c r="AF6" s="19" t="str">
        <f>TEXT(AD6,"0.00")</f>
        <v>3.60</v>
      </c>
      <c r="AG6" s="19">
        <f t="shared" ref="AG6:AG31" si="0">IF(O6=1,0.75,IF(O6=2,0.25,IF(O6="2NT",0.5)))</f>
        <v>0.75</v>
      </c>
      <c r="AH6" s="19">
        <f>+AG6</f>
        <v>0.75</v>
      </c>
      <c r="AI6" s="19">
        <v>2</v>
      </c>
      <c r="AJ6" s="18">
        <f>AH6+AI6</f>
        <v>2.75</v>
      </c>
      <c r="AK6" s="18" t="str">
        <f t="shared" ref="AK6:AK31" si="1">TEXT(AJ6,"0.00")</f>
        <v>2.75</v>
      </c>
      <c r="AL6" s="18">
        <f>V6+Z6+AD6</f>
        <v>15.35</v>
      </c>
      <c r="AM6" s="18" t="str">
        <f t="shared" ref="AM6:AM20" si="2">TEXT(AL6,"0.00")</f>
        <v>15.35</v>
      </c>
      <c r="AN6" s="19">
        <f>V6+Z6+AD6+AJ6</f>
        <v>18.100000000000001</v>
      </c>
      <c r="AO6" s="19" t="str">
        <f>TEXT(AN6,"0.00")</f>
        <v>18.10</v>
      </c>
      <c r="AP6" s="1" t="s">
        <v>173</v>
      </c>
      <c r="AQ6" s="2" t="s">
        <v>172</v>
      </c>
      <c r="AR6" s="3" t="s">
        <v>178</v>
      </c>
      <c r="AS6" s="4" t="s">
        <v>179</v>
      </c>
      <c r="AU6" s="20" t="s">
        <v>201</v>
      </c>
    </row>
    <row r="7" spans="1:49" ht="29.25" customHeight="1" x14ac:dyDescent="0.25">
      <c r="A7" s="11">
        <v>2</v>
      </c>
      <c r="B7" s="12" t="s">
        <v>184</v>
      </c>
      <c r="C7" s="11">
        <v>17014261</v>
      </c>
      <c r="D7" s="12" t="s">
        <v>185</v>
      </c>
      <c r="E7" s="13" t="s">
        <v>186</v>
      </c>
      <c r="F7" s="12" t="s">
        <v>86</v>
      </c>
      <c r="G7" s="11" t="s">
        <v>26</v>
      </c>
      <c r="H7" s="13" t="s">
        <v>35</v>
      </c>
      <c r="I7" s="13" t="s">
        <v>27</v>
      </c>
      <c r="J7" s="13" t="s">
        <v>28</v>
      </c>
      <c r="K7" s="11"/>
      <c r="L7" s="11" t="s">
        <v>106</v>
      </c>
      <c r="M7" s="14" t="s">
        <v>107</v>
      </c>
      <c r="N7" s="14" t="s">
        <v>194</v>
      </c>
      <c r="O7" s="15">
        <v>1</v>
      </c>
      <c r="P7" s="11" t="s">
        <v>33</v>
      </c>
      <c r="Q7" s="17" t="s">
        <v>108</v>
      </c>
      <c r="R7" s="13" t="s">
        <v>243</v>
      </c>
      <c r="S7" s="19">
        <v>0</v>
      </c>
      <c r="T7" s="13" t="s">
        <v>36</v>
      </c>
      <c r="U7" s="19">
        <v>1</v>
      </c>
      <c r="V7" s="19">
        <v>6.25</v>
      </c>
      <c r="W7" s="19" t="str">
        <f>TEXT(V7,"0.00")</f>
        <v>6.25</v>
      </c>
      <c r="X7" s="13" t="s">
        <v>109</v>
      </c>
      <c r="Y7" s="19">
        <v>1</v>
      </c>
      <c r="Z7" s="19">
        <v>3.25</v>
      </c>
      <c r="AA7" s="19" t="str">
        <f>TEXT(Z7,"0.00")</f>
        <v>3.25</v>
      </c>
      <c r="AB7" s="13" t="s">
        <v>40</v>
      </c>
      <c r="AC7" s="19">
        <v>1</v>
      </c>
      <c r="AD7" s="19">
        <v>6.25</v>
      </c>
      <c r="AE7" s="19">
        <v>0</v>
      </c>
      <c r="AF7" s="19" t="str">
        <f>TEXT(AD7,"0.00")</f>
        <v>6.25</v>
      </c>
      <c r="AG7" s="19">
        <f t="shared" si="0"/>
        <v>0.75</v>
      </c>
      <c r="AH7" s="19">
        <f>+AG7</f>
        <v>0.75</v>
      </c>
      <c r="AI7" s="19">
        <v>0</v>
      </c>
      <c r="AJ7" s="18">
        <f t="shared" ref="AJ7:AJ29" si="3">AH7+AI7</f>
        <v>0.75</v>
      </c>
      <c r="AK7" s="18" t="str">
        <f t="shared" si="1"/>
        <v>0.75</v>
      </c>
      <c r="AL7" s="18">
        <f>V7+Z7+AD7</f>
        <v>15.75</v>
      </c>
      <c r="AM7" s="18" t="str">
        <f t="shared" si="2"/>
        <v>15.75</v>
      </c>
      <c r="AN7" s="19">
        <f>V7+Z7+AD7+AJ7</f>
        <v>16.5</v>
      </c>
      <c r="AO7" s="19" t="str">
        <f t="shared" ref="AO7:AO11" si="4">TEXT(AN7,"0.00")</f>
        <v>16.50</v>
      </c>
      <c r="AP7" s="1" t="s">
        <v>173</v>
      </c>
      <c r="AQ7" s="2" t="s">
        <v>172</v>
      </c>
      <c r="AR7" s="3" t="s">
        <v>175</v>
      </c>
      <c r="AS7" s="4" t="s">
        <v>176</v>
      </c>
      <c r="AU7" s="20" t="s">
        <v>201</v>
      </c>
    </row>
    <row r="8" spans="1:49" ht="29.25" customHeight="1" x14ac:dyDescent="0.25">
      <c r="A8" s="11">
        <v>3</v>
      </c>
      <c r="B8" s="12" t="s">
        <v>187</v>
      </c>
      <c r="C8" s="11">
        <v>17009085</v>
      </c>
      <c r="D8" s="12" t="s">
        <v>125</v>
      </c>
      <c r="E8" s="13" t="s">
        <v>126</v>
      </c>
      <c r="F8" s="12" t="s">
        <v>74</v>
      </c>
      <c r="G8" s="11" t="s">
        <v>26</v>
      </c>
      <c r="H8" s="13" t="s">
        <v>35</v>
      </c>
      <c r="I8" s="13" t="s">
        <v>27</v>
      </c>
      <c r="J8" s="13" t="s">
        <v>28</v>
      </c>
      <c r="K8" s="11"/>
      <c r="L8" s="11" t="s">
        <v>29</v>
      </c>
      <c r="M8" s="14" t="s">
        <v>30</v>
      </c>
      <c r="N8" s="14"/>
      <c r="O8" s="15">
        <v>1</v>
      </c>
      <c r="P8" s="16" t="s">
        <v>140</v>
      </c>
      <c r="Q8" s="17" t="s">
        <v>31</v>
      </c>
      <c r="R8" s="13" t="s">
        <v>32</v>
      </c>
      <c r="S8" s="18" t="s">
        <v>33</v>
      </c>
      <c r="T8" s="13" t="s">
        <v>34</v>
      </c>
      <c r="U8" s="19">
        <v>1</v>
      </c>
      <c r="V8" s="19">
        <v>4.4000000000000004</v>
      </c>
      <c r="W8" s="19" t="str">
        <f t="shared" ref="W8:W11" si="5">TEXT(V8,"0.00")</f>
        <v>4.40</v>
      </c>
      <c r="X8" s="13" t="s">
        <v>36</v>
      </c>
      <c r="Y8" s="19">
        <v>1</v>
      </c>
      <c r="Z8" s="19">
        <v>8</v>
      </c>
      <c r="AA8" s="19" t="str">
        <f t="shared" ref="AA8:AA11" si="6">TEXT(Z8,"0.00")</f>
        <v>8.00</v>
      </c>
      <c r="AB8" s="13" t="s">
        <v>37</v>
      </c>
      <c r="AC8" s="19">
        <v>2</v>
      </c>
      <c r="AD8" s="19">
        <v>6.2</v>
      </c>
      <c r="AE8" s="19">
        <v>0</v>
      </c>
      <c r="AF8" s="19" t="str">
        <f t="shared" ref="AF8:AF11" si="7">TEXT(AD8,"0.00")</f>
        <v>6.20</v>
      </c>
      <c r="AG8" s="19">
        <f t="shared" si="0"/>
        <v>0.75</v>
      </c>
      <c r="AH8" s="19">
        <f>IF(AG8=0.75,1,IF(AG8=0.5,0.66,IF(AG8=0.25,0.33)))</f>
        <v>1</v>
      </c>
      <c r="AI8" s="19">
        <v>2</v>
      </c>
      <c r="AJ8" s="18">
        <f t="shared" si="3"/>
        <v>3</v>
      </c>
      <c r="AK8" s="18" t="str">
        <f t="shared" si="1"/>
        <v>3.00</v>
      </c>
      <c r="AL8" s="18">
        <f>V8+Z8+AD8*2</f>
        <v>24.8</v>
      </c>
      <c r="AM8" s="18" t="str">
        <f t="shared" si="2"/>
        <v>24.80</v>
      </c>
      <c r="AN8" s="19">
        <f>AL8+AJ8</f>
        <v>27.8</v>
      </c>
      <c r="AO8" s="19" t="str">
        <f t="shared" si="4"/>
        <v>27.80</v>
      </c>
      <c r="AP8" s="1" t="s">
        <v>168</v>
      </c>
      <c r="AQ8" s="2" t="s">
        <v>169</v>
      </c>
      <c r="AR8" s="3" t="s">
        <v>175</v>
      </c>
      <c r="AS8" s="4" t="s">
        <v>176</v>
      </c>
      <c r="AU8" s="20" t="s">
        <v>201</v>
      </c>
    </row>
    <row r="9" spans="1:49" ht="29.25" customHeight="1" x14ac:dyDescent="0.25">
      <c r="A9" s="11">
        <v>4</v>
      </c>
      <c r="B9" s="12" t="s">
        <v>188</v>
      </c>
      <c r="C9" s="11">
        <v>17007302</v>
      </c>
      <c r="D9" s="12" t="s">
        <v>144</v>
      </c>
      <c r="E9" s="13" t="s">
        <v>143</v>
      </c>
      <c r="F9" s="12" t="s">
        <v>91</v>
      </c>
      <c r="G9" s="11" t="s">
        <v>39</v>
      </c>
      <c r="H9" s="13" t="s">
        <v>35</v>
      </c>
      <c r="I9" s="13" t="s">
        <v>27</v>
      </c>
      <c r="J9" s="13" t="s">
        <v>28</v>
      </c>
      <c r="K9" s="11"/>
      <c r="L9" s="11" t="s">
        <v>120</v>
      </c>
      <c r="M9" s="14" t="s">
        <v>121</v>
      </c>
      <c r="N9" s="14" t="s">
        <v>194</v>
      </c>
      <c r="O9" s="15">
        <v>2</v>
      </c>
      <c r="P9" s="11" t="s">
        <v>33</v>
      </c>
      <c r="Q9" s="17" t="s">
        <v>31</v>
      </c>
      <c r="R9" s="13" t="s">
        <v>32</v>
      </c>
      <c r="S9" s="19">
        <v>0</v>
      </c>
      <c r="T9" s="13" t="s">
        <v>34</v>
      </c>
      <c r="U9" s="19">
        <v>1</v>
      </c>
      <c r="V9" s="19">
        <v>8.8000000000000007</v>
      </c>
      <c r="W9" s="19" t="str">
        <f t="shared" si="5"/>
        <v>8.80</v>
      </c>
      <c r="X9" s="13" t="s">
        <v>36</v>
      </c>
      <c r="Y9" s="19">
        <v>1</v>
      </c>
      <c r="Z9" s="19">
        <v>7.5</v>
      </c>
      <c r="AA9" s="19" t="str">
        <f t="shared" si="6"/>
        <v>7.50</v>
      </c>
      <c r="AB9" s="13" t="s">
        <v>37</v>
      </c>
      <c r="AC9" s="19">
        <v>1</v>
      </c>
      <c r="AD9" s="19">
        <v>6.6</v>
      </c>
      <c r="AE9" s="19">
        <v>0</v>
      </c>
      <c r="AF9" s="19" t="str">
        <f t="shared" si="7"/>
        <v>6.60</v>
      </c>
      <c r="AG9" s="19">
        <f t="shared" si="0"/>
        <v>0.25</v>
      </c>
      <c r="AH9" s="19">
        <f>+AG9</f>
        <v>0.25</v>
      </c>
      <c r="AI9" s="19">
        <v>0</v>
      </c>
      <c r="AJ9" s="18">
        <f t="shared" si="3"/>
        <v>0.25</v>
      </c>
      <c r="AK9" s="18" t="str">
        <f t="shared" si="1"/>
        <v>0.25</v>
      </c>
      <c r="AL9" s="18">
        <f>V9+Z9+AD9</f>
        <v>22.9</v>
      </c>
      <c r="AM9" s="18" t="str">
        <f t="shared" si="2"/>
        <v>22.90</v>
      </c>
      <c r="AN9" s="19">
        <f>V9+Z9+AD9+AJ9</f>
        <v>23.15</v>
      </c>
      <c r="AO9" s="19" t="str">
        <f t="shared" si="4"/>
        <v>23.15</v>
      </c>
      <c r="AP9" s="1" t="s">
        <v>168</v>
      </c>
      <c r="AQ9" s="2" t="s">
        <v>169</v>
      </c>
      <c r="AR9" s="3" t="s">
        <v>178</v>
      </c>
      <c r="AS9" s="4" t="s">
        <v>179</v>
      </c>
      <c r="AT9" s="20" t="s">
        <v>189</v>
      </c>
      <c r="AU9" s="20" t="s">
        <v>201</v>
      </c>
    </row>
    <row r="10" spans="1:49" ht="29.25" customHeight="1" x14ac:dyDescent="0.25">
      <c r="A10" s="11">
        <v>5</v>
      </c>
      <c r="B10" s="12" t="s">
        <v>190</v>
      </c>
      <c r="C10" s="11">
        <v>17002677</v>
      </c>
      <c r="D10" s="12" t="s">
        <v>88</v>
      </c>
      <c r="E10" s="13" t="s">
        <v>89</v>
      </c>
      <c r="F10" s="12" t="s">
        <v>58</v>
      </c>
      <c r="G10" s="11" t="s">
        <v>39</v>
      </c>
      <c r="H10" s="13" t="s">
        <v>38</v>
      </c>
      <c r="I10" s="13" t="s">
        <v>27</v>
      </c>
      <c r="J10" s="13" t="s">
        <v>28</v>
      </c>
      <c r="K10" s="11"/>
      <c r="L10" s="11" t="s">
        <v>106</v>
      </c>
      <c r="M10" s="14" t="s">
        <v>107</v>
      </c>
      <c r="N10" s="14" t="s">
        <v>192</v>
      </c>
      <c r="O10" s="15" t="s">
        <v>139</v>
      </c>
      <c r="P10" s="16" t="s">
        <v>140</v>
      </c>
      <c r="Q10" s="17" t="s">
        <v>108</v>
      </c>
      <c r="R10" s="13" t="s">
        <v>101</v>
      </c>
      <c r="S10" s="19">
        <v>0</v>
      </c>
      <c r="T10" s="13" t="s">
        <v>36</v>
      </c>
      <c r="U10" s="19">
        <v>1</v>
      </c>
      <c r="V10" s="19">
        <v>6.75</v>
      </c>
      <c r="W10" s="19" t="str">
        <f t="shared" si="5"/>
        <v>6.75</v>
      </c>
      <c r="X10" s="13" t="s">
        <v>109</v>
      </c>
      <c r="Y10" s="19">
        <v>1</v>
      </c>
      <c r="Z10" s="19">
        <v>5.5</v>
      </c>
      <c r="AA10" s="19" t="str">
        <f t="shared" si="6"/>
        <v>5.50</v>
      </c>
      <c r="AB10" s="13" t="s">
        <v>40</v>
      </c>
      <c r="AC10" s="19">
        <v>1</v>
      </c>
      <c r="AD10" s="19">
        <v>7.5</v>
      </c>
      <c r="AE10" s="19">
        <v>0</v>
      </c>
      <c r="AF10" s="19" t="str">
        <f t="shared" si="7"/>
        <v>7.50</v>
      </c>
      <c r="AG10" s="19">
        <f t="shared" si="0"/>
        <v>0.5</v>
      </c>
      <c r="AH10" s="19">
        <f>+AG10</f>
        <v>0.5</v>
      </c>
      <c r="AI10" s="19">
        <v>2</v>
      </c>
      <c r="AJ10" s="18">
        <f t="shared" si="3"/>
        <v>2.5</v>
      </c>
      <c r="AK10" s="18" t="str">
        <f t="shared" si="1"/>
        <v>2.50</v>
      </c>
      <c r="AL10" s="18">
        <f>V10+Z10+AD10</f>
        <v>19.75</v>
      </c>
      <c r="AM10" s="18" t="str">
        <f t="shared" si="2"/>
        <v>19.75</v>
      </c>
      <c r="AN10" s="19">
        <f>V10+Z10+AD10+AJ10</f>
        <v>22.25</v>
      </c>
      <c r="AO10" s="19" t="str">
        <f t="shared" si="4"/>
        <v>22.25</v>
      </c>
      <c r="AP10" s="1" t="s">
        <v>173</v>
      </c>
      <c r="AQ10" s="2" t="s">
        <v>172</v>
      </c>
      <c r="AR10" s="3" t="s">
        <v>175</v>
      </c>
      <c r="AS10" s="4" t="s">
        <v>176</v>
      </c>
      <c r="AT10" s="20" t="s">
        <v>193</v>
      </c>
      <c r="AU10" s="20" t="s">
        <v>201</v>
      </c>
    </row>
    <row r="11" spans="1:49" ht="29.25" customHeight="1" x14ac:dyDescent="0.25">
      <c r="A11" s="11">
        <v>6</v>
      </c>
      <c r="B11" s="12" t="s">
        <v>196</v>
      </c>
      <c r="C11" s="12" t="s">
        <v>197</v>
      </c>
      <c r="D11" s="12" t="s">
        <v>198</v>
      </c>
      <c r="E11" s="13" t="s">
        <v>199</v>
      </c>
      <c r="F11" s="12" t="s">
        <v>104</v>
      </c>
      <c r="G11" s="11" t="s">
        <v>26</v>
      </c>
      <c r="H11" s="13" t="s">
        <v>35</v>
      </c>
      <c r="I11" s="13" t="s">
        <v>27</v>
      </c>
      <c r="J11" s="13" t="s">
        <v>28</v>
      </c>
      <c r="K11" s="12" t="s">
        <v>212</v>
      </c>
      <c r="L11" s="11" t="s">
        <v>98</v>
      </c>
      <c r="M11" s="14" t="s">
        <v>99</v>
      </c>
      <c r="N11" s="14" t="s">
        <v>194</v>
      </c>
      <c r="O11" s="15">
        <v>1</v>
      </c>
      <c r="P11" s="16" t="s">
        <v>33</v>
      </c>
      <c r="Q11" s="17" t="s">
        <v>100</v>
      </c>
      <c r="R11" s="13" t="s">
        <v>242</v>
      </c>
      <c r="S11" s="19">
        <v>0</v>
      </c>
      <c r="T11" s="13" t="s">
        <v>36</v>
      </c>
      <c r="U11" s="19">
        <v>1</v>
      </c>
      <c r="V11" s="19">
        <v>6.75</v>
      </c>
      <c r="W11" s="19" t="str">
        <f t="shared" si="5"/>
        <v>6.75</v>
      </c>
      <c r="X11" s="13" t="s">
        <v>40</v>
      </c>
      <c r="Y11" s="19">
        <v>1</v>
      </c>
      <c r="Z11" s="19">
        <v>8.5</v>
      </c>
      <c r="AA11" s="19" t="str">
        <f t="shared" si="6"/>
        <v>8.50</v>
      </c>
      <c r="AB11" s="13" t="s">
        <v>37</v>
      </c>
      <c r="AC11" s="19">
        <v>1</v>
      </c>
      <c r="AD11" s="19">
        <v>3.8</v>
      </c>
      <c r="AE11" s="19">
        <v>0</v>
      </c>
      <c r="AF11" s="19" t="str">
        <f t="shared" si="7"/>
        <v>3.80</v>
      </c>
      <c r="AG11" s="19">
        <f t="shared" si="0"/>
        <v>0.75</v>
      </c>
      <c r="AH11" s="19">
        <f>+AG11</f>
        <v>0.75</v>
      </c>
      <c r="AI11" s="19">
        <v>0</v>
      </c>
      <c r="AJ11" s="18">
        <f t="shared" si="3"/>
        <v>0.75</v>
      </c>
      <c r="AK11" s="18" t="str">
        <f t="shared" si="1"/>
        <v>0.75</v>
      </c>
      <c r="AL11" s="18">
        <f>V11+Z11+AD11</f>
        <v>19.05</v>
      </c>
      <c r="AM11" s="18" t="str">
        <f t="shared" si="2"/>
        <v>19.05</v>
      </c>
      <c r="AN11" s="19">
        <f>V11+Z11+AD11+AJ11</f>
        <v>19.8</v>
      </c>
      <c r="AO11" s="19" t="str">
        <f t="shared" si="4"/>
        <v>19.80</v>
      </c>
      <c r="AP11" s="1" t="s">
        <v>168</v>
      </c>
      <c r="AQ11" s="2" t="s">
        <v>169</v>
      </c>
      <c r="AR11" s="3" t="s">
        <v>175</v>
      </c>
      <c r="AS11" s="4" t="s">
        <v>176</v>
      </c>
      <c r="AT11" s="20" t="s">
        <v>200</v>
      </c>
      <c r="AU11" s="20" t="s">
        <v>201</v>
      </c>
    </row>
    <row r="12" spans="1:49" ht="29.25" customHeight="1" x14ac:dyDescent="0.25">
      <c r="A12" s="11">
        <v>7</v>
      </c>
      <c r="B12" s="12" t="s">
        <v>202</v>
      </c>
      <c r="C12" s="11">
        <v>17012093</v>
      </c>
      <c r="D12" s="12" t="s">
        <v>203</v>
      </c>
      <c r="E12" s="13" t="s">
        <v>204</v>
      </c>
      <c r="F12" s="12" t="s">
        <v>103</v>
      </c>
      <c r="G12" s="11" t="s">
        <v>26</v>
      </c>
      <c r="H12" s="13" t="s">
        <v>35</v>
      </c>
      <c r="I12" s="13" t="s">
        <v>27</v>
      </c>
      <c r="J12" s="13" t="s">
        <v>28</v>
      </c>
      <c r="K12" s="12" t="s">
        <v>211</v>
      </c>
      <c r="L12" s="11" t="s">
        <v>29</v>
      </c>
      <c r="M12" s="14" t="s">
        <v>30</v>
      </c>
      <c r="N12" s="14" t="s">
        <v>194</v>
      </c>
      <c r="O12" s="15">
        <v>2</v>
      </c>
      <c r="P12" s="16"/>
      <c r="Q12" s="17" t="s">
        <v>31</v>
      </c>
      <c r="R12" s="13" t="s">
        <v>32</v>
      </c>
      <c r="S12" s="18" t="s">
        <v>33</v>
      </c>
      <c r="T12" s="13" t="s">
        <v>34</v>
      </c>
      <c r="U12" s="19">
        <v>1</v>
      </c>
      <c r="V12" s="19">
        <v>5.8</v>
      </c>
      <c r="W12" s="19" t="str">
        <f t="shared" ref="W12:W24" si="8">TEXT(V12,"0.00")</f>
        <v>5.80</v>
      </c>
      <c r="X12" s="13" t="s">
        <v>36</v>
      </c>
      <c r="Y12" s="19">
        <v>1</v>
      </c>
      <c r="Z12" s="19">
        <v>7</v>
      </c>
      <c r="AA12" s="19" t="str">
        <f t="shared" ref="AA12:AA24" si="9">TEXT(Z12,"0.00")</f>
        <v>7.00</v>
      </c>
      <c r="AB12" s="13" t="s">
        <v>37</v>
      </c>
      <c r="AC12" s="19">
        <v>2</v>
      </c>
      <c r="AD12" s="19">
        <v>8</v>
      </c>
      <c r="AE12" s="19">
        <v>0</v>
      </c>
      <c r="AF12" s="19" t="str">
        <f t="shared" ref="AF12:AF24" si="10">TEXT(AD12,"0.00")</f>
        <v>8.00</v>
      </c>
      <c r="AG12" s="19">
        <f t="shared" si="0"/>
        <v>0.25</v>
      </c>
      <c r="AH12" s="19">
        <f>IF(AG12=0.75,1,IF(AG12=0.5,0.66,IF(AG12=0.25,0.33)))</f>
        <v>0.33</v>
      </c>
      <c r="AI12" s="19">
        <v>0</v>
      </c>
      <c r="AJ12" s="18">
        <f t="shared" si="3"/>
        <v>0.33</v>
      </c>
      <c r="AK12" s="18" t="str">
        <f t="shared" si="1"/>
        <v>0.33</v>
      </c>
      <c r="AL12" s="18">
        <f>V12+Z12+AD12*2</f>
        <v>28.8</v>
      </c>
      <c r="AM12" s="18" t="str">
        <f t="shared" si="2"/>
        <v>28.80</v>
      </c>
      <c r="AN12" s="19">
        <f>AL12+AJ12</f>
        <v>29.13</v>
      </c>
      <c r="AO12" s="19" t="str">
        <f t="shared" ref="AO12:AO19" si="11">TEXT(AN12,"0.00")</f>
        <v>29.13</v>
      </c>
      <c r="AP12" s="1" t="s">
        <v>168</v>
      </c>
      <c r="AQ12" s="2" t="s">
        <v>169</v>
      </c>
      <c r="AR12" s="3" t="s">
        <v>175</v>
      </c>
      <c r="AS12" s="4" t="s">
        <v>176</v>
      </c>
      <c r="AU12" s="20" t="s">
        <v>201</v>
      </c>
    </row>
    <row r="13" spans="1:49" ht="29.25" customHeight="1" x14ac:dyDescent="0.25">
      <c r="A13" s="11">
        <v>8</v>
      </c>
      <c r="B13" s="12" t="s">
        <v>208</v>
      </c>
      <c r="C13" s="11">
        <v>17013951</v>
      </c>
      <c r="D13" s="12" t="s">
        <v>206</v>
      </c>
      <c r="E13" s="13" t="s">
        <v>207</v>
      </c>
      <c r="F13" s="12" t="s">
        <v>127</v>
      </c>
      <c r="G13" s="11" t="s">
        <v>26</v>
      </c>
      <c r="H13" s="13" t="s">
        <v>35</v>
      </c>
      <c r="I13" s="13" t="s">
        <v>27</v>
      </c>
      <c r="J13" s="13" t="s">
        <v>28</v>
      </c>
      <c r="K13" s="12" t="s">
        <v>210</v>
      </c>
      <c r="L13" s="11" t="s">
        <v>29</v>
      </c>
      <c r="M13" s="14" t="s">
        <v>30</v>
      </c>
      <c r="N13" s="14" t="s">
        <v>194</v>
      </c>
      <c r="O13" s="15">
        <v>2</v>
      </c>
      <c r="P13" s="16"/>
      <c r="Q13" s="17" t="s">
        <v>31</v>
      </c>
      <c r="R13" s="13" t="s">
        <v>32</v>
      </c>
      <c r="S13" s="18" t="s">
        <v>33</v>
      </c>
      <c r="T13" s="13" t="s">
        <v>34</v>
      </c>
      <c r="U13" s="19">
        <v>1</v>
      </c>
      <c r="V13" s="19">
        <v>8.1999999999999993</v>
      </c>
      <c r="W13" s="19" t="str">
        <f t="shared" si="8"/>
        <v>8.20</v>
      </c>
      <c r="X13" s="13" t="s">
        <v>36</v>
      </c>
      <c r="Y13" s="19">
        <v>1</v>
      </c>
      <c r="Z13" s="19">
        <v>8.25</v>
      </c>
      <c r="AA13" s="19" t="str">
        <f t="shared" si="9"/>
        <v>8.25</v>
      </c>
      <c r="AB13" s="13" t="s">
        <v>37</v>
      </c>
      <c r="AC13" s="19">
        <v>2</v>
      </c>
      <c r="AD13" s="19">
        <v>6.6</v>
      </c>
      <c r="AE13" s="19">
        <v>0</v>
      </c>
      <c r="AF13" s="19" t="str">
        <f t="shared" si="10"/>
        <v>6.60</v>
      </c>
      <c r="AG13" s="19">
        <f t="shared" si="0"/>
        <v>0.25</v>
      </c>
      <c r="AH13" s="19">
        <f>IF(AG13=0.75,1,IF(AG13=0.5,0.66,IF(AG13=0.25,0.33)))</f>
        <v>0.33</v>
      </c>
      <c r="AI13" s="19">
        <v>0</v>
      </c>
      <c r="AJ13" s="18">
        <f t="shared" si="3"/>
        <v>0.33</v>
      </c>
      <c r="AK13" s="18" t="str">
        <f t="shared" si="1"/>
        <v>0.33</v>
      </c>
      <c r="AL13" s="18">
        <f>V13+Z13+AD13*2</f>
        <v>29.65</v>
      </c>
      <c r="AM13" s="18" t="str">
        <f t="shared" si="2"/>
        <v>29.65</v>
      </c>
      <c r="AN13" s="19">
        <f>AL13+AJ13</f>
        <v>29.979999999999997</v>
      </c>
      <c r="AO13" s="19" t="str">
        <f t="shared" si="11"/>
        <v>29.98</v>
      </c>
      <c r="AP13" s="1" t="s">
        <v>168</v>
      </c>
      <c r="AQ13" s="2" t="s">
        <v>169</v>
      </c>
      <c r="AR13" s="3" t="s">
        <v>175</v>
      </c>
      <c r="AS13" s="4" t="s">
        <v>176</v>
      </c>
      <c r="AT13" s="20" t="s">
        <v>205</v>
      </c>
      <c r="AU13" s="20" t="s">
        <v>201</v>
      </c>
    </row>
    <row r="14" spans="1:49" ht="29.25" customHeight="1" x14ac:dyDescent="0.25">
      <c r="A14" s="11">
        <v>9</v>
      </c>
      <c r="B14" s="12" t="s">
        <v>213</v>
      </c>
      <c r="C14" s="11">
        <v>16007760</v>
      </c>
      <c r="D14" s="12" t="s">
        <v>214</v>
      </c>
      <c r="E14" s="13" t="s">
        <v>215</v>
      </c>
      <c r="F14" s="12" t="s">
        <v>60</v>
      </c>
      <c r="G14" s="11" t="s">
        <v>39</v>
      </c>
      <c r="H14" s="13" t="s">
        <v>35</v>
      </c>
      <c r="I14" s="13" t="s">
        <v>27</v>
      </c>
      <c r="J14" s="13" t="s">
        <v>28</v>
      </c>
      <c r="K14" s="12" t="s">
        <v>216</v>
      </c>
      <c r="L14" s="11" t="s">
        <v>29</v>
      </c>
      <c r="M14" s="14" t="s">
        <v>30</v>
      </c>
      <c r="N14" s="14" t="s">
        <v>194</v>
      </c>
      <c r="O14" s="15" t="s">
        <v>139</v>
      </c>
      <c r="P14" s="16"/>
      <c r="Q14" s="17" t="s">
        <v>31</v>
      </c>
      <c r="R14" s="13" t="s">
        <v>32</v>
      </c>
      <c r="S14" s="18" t="s">
        <v>33</v>
      </c>
      <c r="T14" s="13" t="s">
        <v>34</v>
      </c>
      <c r="U14" s="19">
        <v>1</v>
      </c>
      <c r="V14" s="19">
        <v>7.8</v>
      </c>
      <c r="W14" s="19" t="str">
        <f t="shared" si="8"/>
        <v>7.80</v>
      </c>
      <c r="X14" s="13" t="s">
        <v>36</v>
      </c>
      <c r="Y14" s="19">
        <v>1</v>
      </c>
      <c r="Z14" s="19">
        <v>8.25</v>
      </c>
      <c r="AA14" s="19" t="str">
        <f t="shared" si="9"/>
        <v>8.25</v>
      </c>
      <c r="AB14" s="13" t="s">
        <v>37</v>
      </c>
      <c r="AC14" s="19">
        <v>2</v>
      </c>
      <c r="AD14" s="19">
        <v>8.8000000000000007</v>
      </c>
      <c r="AE14" s="19">
        <v>0</v>
      </c>
      <c r="AF14" s="19" t="str">
        <f t="shared" si="10"/>
        <v>8.80</v>
      </c>
      <c r="AG14" s="19">
        <f t="shared" si="0"/>
        <v>0.5</v>
      </c>
      <c r="AH14" s="19">
        <f>IF(AG14=0.75,1,IF(AG14=0.5,0.66,IF(AG14=0.25,0.33)))</f>
        <v>0.66</v>
      </c>
      <c r="AI14" s="19">
        <v>0</v>
      </c>
      <c r="AJ14" s="18">
        <f t="shared" si="3"/>
        <v>0.66</v>
      </c>
      <c r="AK14" s="18" t="str">
        <f t="shared" si="1"/>
        <v>0.66</v>
      </c>
      <c r="AL14" s="18">
        <f>V14+Z14+AD14*2</f>
        <v>33.650000000000006</v>
      </c>
      <c r="AM14" s="18" t="str">
        <f t="shared" si="2"/>
        <v>33.65</v>
      </c>
      <c r="AN14" s="19">
        <f>AL14+AJ14</f>
        <v>34.31</v>
      </c>
      <c r="AO14" s="19" t="str">
        <f t="shared" si="11"/>
        <v>34.31</v>
      </c>
      <c r="AP14" s="1" t="s">
        <v>168</v>
      </c>
      <c r="AQ14" s="2" t="s">
        <v>169</v>
      </c>
      <c r="AR14" s="3" t="s">
        <v>175</v>
      </c>
      <c r="AS14" s="4" t="s">
        <v>176</v>
      </c>
      <c r="AU14" s="20" t="s">
        <v>274</v>
      </c>
    </row>
    <row r="15" spans="1:49" ht="29.25" customHeight="1" x14ac:dyDescent="0.25">
      <c r="A15" s="11">
        <v>10</v>
      </c>
      <c r="B15" s="12" t="s">
        <v>217</v>
      </c>
      <c r="C15" s="12" t="s">
        <v>218</v>
      </c>
      <c r="D15" s="12" t="s">
        <v>219</v>
      </c>
      <c r="E15" s="13" t="s">
        <v>220</v>
      </c>
      <c r="F15" s="12" t="s">
        <v>124</v>
      </c>
      <c r="G15" s="11" t="s">
        <v>39</v>
      </c>
      <c r="H15" s="13" t="s">
        <v>35</v>
      </c>
      <c r="I15" s="13" t="s">
        <v>27</v>
      </c>
      <c r="J15" s="13" t="s">
        <v>28</v>
      </c>
      <c r="K15" s="12" t="s">
        <v>221</v>
      </c>
      <c r="L15" s="11" t="s">
        <v>29</v>
      </c>
      <c r="M15" s="14" t="s">
        <v>30</v>
      </c>
      <c r="N15" s="14" t="s">
        <v>194</v>
      </c>
      <c r="O15" s="15">
        <v>2</v>
      </c>
      <c r="P15" s="16"/>
      <c r="Q15" s="17" t="s">
        <v>31</v>
      </c>
      <c r="R15" s="13" t="s">
        <v>32</v>
      </c>
      <c r="S15" s="18" t="s">
        <v>33</v>
      </c>
      <c r="T15" s="13" t="s">
        <v>34</v>
      </c>
      <c r="U15" s="19">
        <v>1</v>
      </c>
      <c r="V15" s="19">
        <v>8</v>
      </c>
      <c r="W15" s="19" t="str">
        <f t="shared" si="8"/>
        <v>8.00</v>
      </c>
      <c r="X15" s="13" t="s">
        <v>36</v>
      </c>
      <c r="Y15" s="19">
        <v>1</v>
      </c>
      <c r="Z15" s="19">
        <v>7.25</v>
      </c>
      <c r="AA15" s="19" t="str">
        <f t="shared" si="9"/>
        <v>7.25</v>
      </c>
      <c r="AB15" s="13" t="s">
        <v>37</v>
      </c>
      <c r="AC15" s="19">
        <v>2</v>
      </c>
      <c r="AD15" s="19">
        <v>5</v>
      </c>
      <c r="AE15" s="19">
        <v>0</v>
      </c>
      <c r="AF15" s="19" t="str">
        <f t="shared" si="10"/>
        <v>5.00</v>
      </c>
      <c r="AG15" s="19">
        <f t="shared" si="0"/>
        <v>0.25</v>
      </c>
      <c r="AH15" s="19">
        <f>IF(AG15=0.75,1,IF(AG15=0.5,0.66,IF(AG15=0.25,0.33)))</f>
        <v>0.33</v>
      </c>
      <c r="AI15" s="19">
        <v>0</v>
      </c>
      <c r="AJ15" s="18">
        <f t="shared" si="3"/>
        <v>0.33</v>
      </c>
      <c r="AK15" s="18" t="str">
        <f t="shared" si="1"/>
        <v>0.33</v>
      </c>
      <c r="AL15" s="18">
        <f>V15+Z15+AD15*2</f>
        <v>25.25</v>
      </c>
      <c r="AM15" s="18" t="str">
        <f t="shared" si="2"/>
        <v>25.25</v>
      </c>
      <c r="AN15" s="19">
        <f>AL15+AJ15</f>
        <v>25.58</v>
      </c>
      <c r="AO15" s="19" t="str">
        <f t="shared" si="11"/>
        <v>25.58</v>
      </c>
      <c r="AP15" s="1" t="s">
        <v>168</v>
      </c>
      <c r="AQ15" s="2" t="s">
        <v>169</v>
      </c>
      <c r="AR15" s="3" t="s">
        <v>175</v>
      </c>
      <c r="AS15" s="4" t="s">
        <v>176</v>
      </c>
      <c r="AU15" s="20" t="s">
        <v>274</v>
      </c>
    </row>
    <row r="16" spans="1:49" ht="29.25" customHeight="1" x14ac:dyDescent="0.25">
      <c r="A16" s="11">
        <v>11</v>
      </c>
      <c r="B16" s="12" t="s">
        <v>222</v>
      </c>
      <c r="C16" s="12">
        <v>17011311</v>
      </c>
      <c r="D16" s="12" t="s">
        <v>223</v>
      </c>
      <c r="E16" s="13" t="s">
        <v>224</v>
      </c>
      <c r="F16" s="12" t="s">
        <v>65</v>
      </c>
      <c r="G16" s="11" t="s">
        <v>26</v>
      </c>
      <c r="H16" s="13" t="s">
        <v>35</v>
      </c>
      <c r="I16" s="13" t="s">
        <v>27</v>
      </c>
      <c r="J16" s="13" t="s">
        <v>28</v>
      </c>
      <c r="K16" s="12" t="s">
        <v>225</v>
      </c>
      <c r="L16" s="11" t="s">
        <v>112</v>
      </c>
      <c r="M16" s="14" t="s">
        <v>113</v>
      </c>
      <c r="N16" s="14" t="s">
        <v>194</v>
      </c>
      <c r="O16" s="15">
        <v>2</v>
      </c>
      <c r="P16" s="16" t="s">
        <v>33</v>
      </c>
      <c r="Q16" s="17" t="s">
        <v>31</v>
      </c>
      <c r="R16" s="13" t="s">
        <v>32</v>
      </c>
      <c r="S16" s="18">
        <v>0</v>
      </c>
      <c r="T16" s="13" t="s">
        <v>34</v>
      </c>
      <c r="U16" s="19">
        <v>1</v>
      </c>
      <c r="V16" s="19">
        <v>8.8000000000000007</v>
      </c>
      <c r="W16" s="19" t="str">
        <f t="shared" si="8"/>
        <v>8.80</v>
      </c>
      <c r="X16" s="13" t="s">
        <v>42</v>
      </c>
      <c r="Y16" s="19">
        <v>1</v>
      </c>
      <c r="Z16" s="19">
        <v>7.75</v>
      </c>
      <c r="AA16" s="19" t="str">
        <f t="shared" si="9"/>
        <v>7.75</v>
      </c>
      <c r="AB16" s="13" t="s">
        <v>116</v>
      </c>
      <c r="AC16" s="19">
        <v>1</v>
      </c>
      <c r="AD16" s="19">
        <v>6.25</v>
      </c>
      <c r="AE16" s="19">
        <v>0</v>
      </c>
      <c r="AF16" s="19" t="str">
        <f t="shared" si="10"/>
        <v>6.25</v>
      </c>
      <c r="AG16" s="19">
        <f t="shared" si="0"/>
        <v>0.25</v>
      </c>
      <c r="AH16" s="19">
        <f>+AG16</f>
        <v>0.25</v>
      </c>
      <c r="AI16" s="19">
        <v>0</v>
      </c>
      <c r="AJ16" s="18">
        <f t="shared" si="3"/>
        <v>0.25</v>
      </c>
      <c r="AK16" s="18" t="str">
        <f t="shared" si="1"/>
        <v>0.25</v>
      </c>
      <c r="AL16" s="18">
        <f>V16+Z16+AD16</f>
        <v>22.8</v>
      </c>
      <c r="AM16" s="18" t="str">
        <f t="shared" si="2"/>
        <v>22.80</v>
      </c>
      <c r="AN16" s="19">
        <f>V16+Z16+AD16+AJ16</f>
        <v>23.05</v>
      </c>
      <c r="AO16" s="19" t="str">
        <f t="shared" si="11"/>
        <v>23.05</v>
      </c>
      <c r="AP16" s="1" t="s">
        <v>168</v>
      </c>
      <c r="AQ16" s="2" t="s">
        <v>169</v>
      </c>
      <c r="AR16" s="3" t="s">
        <v>178</v>
      </c>
      <c r="AS16" s="4" t="s">
        <v>179</v>
      </c>
      <c r="AU16" s="20" t="s">
        <v>274</v>
      </c>
    </row>
    <row r="17" spans="1:48" ht="29.25" customHeight="1" x14ac:dyDescent="0.25">
      <c r="A17" s="11">
        <v>12</v>
      </c>
      <c r="B17" s="12" t="s">
        <v>226</v>
      </c>
      <c r="C17" s="12">
        <v>17013792</v>
      </c>
      <c r="D17" s="12" t="s">
        <v>227</v>
      </c>
      <c r="E17" s="13" t="s">
        <v>48</v>
      </c>
      <c r="F17" s="12" t="s">
        <v>50</v>
      </c>
      <c r="G17" s="11" t="s">
        <v>39</v>
      </c>
      <c r="H17" s="13" t="s">
        <v>35</v>
      </c>
      <c r="I17" s="13" t="s">
        <v>27</v>
      </c>
      <c r="J17" s="13" t="s">
        <v>28</v>
      </c>
      <c r="K17" s="12" t="s">
        <v>33</v>
      </c>
      <c r="L17" s="11" t="s">
        <v>98</v>
      </c>
      <c r="M17" s="14" t="s">
        <v>99</v>
      </c>
      <c r="N17" s="14" t="s">
        <v>194</v>
      </c>
      <c r="O17" s="15">
        <v>2</v>
      </c>
      <c r="P17" s="16" t="s">
        <v>33</v>
      </c>
      <c r="Q17" s="17" t="s">
        <v>31</v>
      </c>
      <c r="R17" s="13" t="s">
        <v>32</v>
      </c>
      <c r="S17" s="19">
        <v>0</v>
      </c>
      <c r="T17" s="13" t="s">
        <v>34</v>
      </c>
      <c r="U17" s="19">
        <v>1</v>
      </c>
      <c r="V17" s="19">
        <v>5.6</v>
      </c>
      <c r="W17" s="19" t="str">
        <f t="shared" si="8"/>
        <v>5.60</v>
      </c>
      <c r="X17" s="13" t="s">
        <v>36</v>
      </c>
      <c r="Y17" s="19">
        <v>1</v>
      </c>
      <c r="Z17" s="19">
        <v>7</v>
      </c>
      <c r="AA17" s="19" t="str">
        <f t="shared" si="9"/>
        <v>7.00</v>
      </c>
      <c r="AB17" s="13" t="s">
        <v>37</v>
      </c>
      <c r="AC17" s="19">
        <v>1</v>
      </c>
      <c r="AD17" s="19">
        <v>5.2</v>
      </c>
      <c r="AE17" s="19">
        <v>0</v>
      </c>
      <c r="AF17" s="19" t="str">
        <f t="shared" si="10"/>
        <v>5.20</v>
      </c>
      <c r="AG17" s="19">
        <f t="shared" si="0"/>
        <v>0.25</v>
      </c>
      <c r="AH17" s="19">
        <f>+AG17</f>
        <v>0.25</v>
      </c>
      <c r="AI17" s="19">
        <v>0</v>
      </c>
      <c r="AJ17" s="18">
        <f t="shared" si="3"/>
        <v>0.25</v>
      </c>
      <c r="AK17" s="18" t="str">
        <f t="shared" si="1"/>
        <v>0.25</v>
      </c>
      <c r="AL17" s="18">
        <f>V17+Z17+AD17</f>
        <v>17.8</v>
      </c>
      <c r="AM17" s="18" t="str">
        <f t="shared" si="2"/>
        <v>17.80</v>
      </c>
      <c r="AN17" s="19">
        <f>V17+Z17+AD17+AJ17</f>
        <v>18.05</v>
      </c>
      <c r="AO17" s="19" t="str">
        <f t="shared" si="11"/>
        <v>18.05</v>
      </c>
      <c r="AP17" s="1" t="s">
        <v>168</v>
      </c>
      <c r="AQ17" s="2" t="s">
        <v>169</v>
      </c>
      <c r="AR17" s="3" t="s">
        <v>175</v>
      </c>
      <c r="AS17" s="4" t="s">
        <v>176</v>
      </c>
      <c r="AT17" s="20" t="s">
        <v>228</v>
      </c>
      <c r="AU17" s="20" t="s">
        <v>201</v>
      </c>
      <c r="AV17" s="23">
        <v>44115</v>
      </c>
    </row>
    <row r="18" spans="1:48" ht="29.25" customHeight="1" x14ac:dyDescent="0.25">
      <c r="A18" s="11">
        <v>13</v>
      </c>
      <c r="B18" s="12" t="s">
        <v>229</v>
      </c>
      <c r="C18" s="12" t="s">
        <v>230</v>
      </c>
      <c r="D18" s="12" t="s">
        <v>231</v>
      </c>
      <c r="E18" s="13" t="s">
        <v>232</v>
      </c>
      <c r="F18" s="12" t="s">
        <v>105</v>
      </c>
      <c r="G18" s="11" t="s">
        <v>26</v>
      </c>
      <c r="H18" s="13" t="s">
        <v>35</v>
      </c>
      <c r="I18" s="13" t="s">
        <v>27</v>
      </c>
      <c r="J18" s="13" t="s">
        <v>28</v>
      </c>
      <c r="K18" s="12" t="s">
        <v>221</v>
      </c>
      <c r="L18" s="11" t="s">
        <v>29</v>
      </c>
      <c r="M18" s="14" t="s">
        <v>30</v>
      </c>
      <c r="N18" s="14" t="s">
        <v>194</v>
      </c>
      <c r="O18" s="15" t="s">
        <v>139</v>
      </c>
      <c r="P18" s="16"/>
      <c r="Q18" s="17" t="s">
        <v>31</v>
      </c>
      <c r="R18" s="13" t="s">
        <v>32</v>
      </c>
      <c r="S18" s="18" t="s">
        <v>33</v>
      </c>
      <c r="T18" s="13" t="s">
        <v>34</v>
      </c>
      <c r="U18" s="19">
        <v>1</v>
      </c>
      <c r="V18" s="19">
        <v>4</v>
      </c>
      <c r="W18" s="19" t="str">
        <f t="shared" si="8"/>
        <v>4.00</v>
      </c>
      <c r="X18" s="13" t="s">
        <v>36</v>
      </c>
      <c r="Y18" s="19">
        <v>1</v>
      </c>
      <c r="Z18" s="19">
        <v>6.75</v>
      </c>
      <c r="AA18" s="19" t="str">
        <f t="shared" si="9"/>
        <v>6.75</v>
      </c>
      <c r="AB18" s="13" t="s">
        <v>37</v>
      </c>
      <c r="AC18" s="19">
        <v>2</v>
      </c>
      <c r="AD18" s="19">
        <v>7</v>
      </c>
      <c r="AE18" s="19">
        <v>0</v>
      </c>
      <c r="AF18" s="19" t="str">
        <f t="shared" si="10"/>
        <v>7.00</v>
      </c>
      <c r="AG18" s="19">
        <f t="shared" si="0"/>
        <v>0.5</v>
      </c>
      <c r="AH18" s="19">
        <f>IF(AG18=0.75,1,IF(AG18=0.5,0.66,IF(AG18=0.25,0.33)))</f>
        <v>0.66</v>
      </c>
      <c r="AI18" s="19">
        <v>0</v>
      </c>
      <c r="AJ18" s="18">
        <f t="shared" si="3"/>
        <v>0.66</v>
      </c>
      <c r="AK18" s="18" t="str">
        <f t="shared" si="1"/>
        <v>0.66</v>
      </c>
      <c r="AL18" s="18">
        <f>V18+Z18+AD18*2</f>
        <v>24.75</v>
      </c>
      <c r="AM18" s="18" t="str">
        <f t="shared" si="2"/>
        <v>24.75</v>
      </c>
      <c r="AN18" s="19">
        <f>AL18+AJ18</f>
        <v>25.41</v>
      </c>
      <c r="AO18" s="19" t="str">
        <f t="shared" si="11"/>
        <v>25.41</v>
      </c>
      <c r="AP18" s="1" t="s">
        <v>168</v>
      </c>
      <c r="AQ18" s="2" t="s">
        <v>169</v>
      </c>
      <c r="AR18" s="3" t="s">
        <v>175</v>
      </c>
      <c r="AS18" s="4" t="s">
        <v>176</v>
      </c>
      <c r="AU18" s="20" t="s">
        <v>274</v>
      </c>
    </row>
    <row r="19" spans="1:48" ht="29.25" customHeight="1" x14ac:dyDescent="0.25">
      <c r="A19" s="11">
        <v>14</v>
      </c>
      <c r="B19" s="12" t="s">
        <v>233</v>
      </c>
      <c r="C19" s="12">
        <v>17012141</v>
      </c>
      <c r="D19" s="12" t="s">
        <v>234</v>
      </c>
      <c r="E19" s="13" t="s">
        <v>235</v>
      </c>
      <c r="F19" s="12" t="s">
        <v>82</v>
      </c>
      <c r="G19" s="11" t="s">
        <v>26</v>
      </c>
      <c r="H19" s="13" t="s">
        <v>35</v>
      </c>
      <c r="I19" s="13" t="s">
        <v>27</v>
      </c>
      <c r="J19" s="13" t="s">
        <v>28</v>
      </c>
      <c r="K19" s="12" t="s">
        <v>236</v>
      </c>
      <c r="L19" s="11" t="s">
        <v>112</v>
      </c>
      <c r="M19" s="14" t="s">
        <v>113</v>
      </c>
      <c r="N19" s="14" t="s">
        <v>194</v>
      </c>
      <c r="O19" s="15">
        <v>2</v>
      </c>
      <c r="P19" s="16" t="s">
        <v>33</v>
      </c>
      <c r="Q19" s="26" t="s">
        <v>114</v>
      </c>
      <c r="R19" s="24" t="s">
        <v>115</v>
      </c>
      <c r="S19" s="18">
        <v>0</v>
      </c>
      <c r="T19" s="13" t="s">
        <v>34</v>
      </c>
      <c r="U19" s="19">
        <v>1</v>
      </c>
      <c r="V19" s="19">
        <v>7.4</v>
      </c>
      <c r="W19" s="19" t="str">
        <f t="shared" si="8"/>
        <v>7.40</v>
      </c>
      <c r="X19" s="13" t="s">
        <v>42</v>
      </c>
      <c r="Y19" s="19">
        <v>1</v>
      </c>
      <c r="Z19" s="19">
        <v>7.5</v>
      </c>
      <c r="AA19" s="19" t="str">
        <f t="shared" si="9"/>
        <v>7.50</v>
      </c>
      <c r="AB19" s="13" t="s">
        <v>116</v>
      </c>
      <c r="AC19" s="19">
        <v>1</v>
      </c>
      <c r="AD19" s="19">
        <v>5</v>
      </c>
      <c r="AE19" s="19">
        <v>0</v>
      </c>
      <c r="AF19" s="19" t="str">
        <f t="shared" si="10"/>
        <v>5.00</v>
      </c>
      <c r="AG19" s="19">
        <f t="shared" si="0"/>
        <v>0.25</v>
      </c>
      <c r="AH19" s="19">
        <f>+AG19</f>
        <v>0.25</v>
      </c>
      <c r="AI19" s="19">
        <v>0</v>
      </c>
      <c r="AJ19" s="18">
        <f t="shared" si="3"/>
        <v>0.25</v>
      </c>
      <c r="AK19" s="18" t="str">
        <f t="shared" si="1"/>
        <v>0.25</v>
      </c>
      <c r="AL19" s="18">
        <f>V19+Z19+AD19</f>
        <v>19.899999999999999</v>
      </c>
      <c r="AM19" s="18" t="str">
        <f t="shared" si="2"/>
        <v>19.90</v>
      </c>
      <c r="AN19" s="19">
        <f>V19+Z19+AD19+AJ19</f>
        <v>20.149999999999999</v>
      </c>
      <c r="AO19" s="19" t="str">
        <f t="shared" si="11"/>
        <v>20.15</v>
      </c>
      <c r="AP19" s="1" t="s">
        <v>168</v>
      </c>
      <c r="AQ19" s="2" t="s">
        <v>169</v>
      </c>
      <c r="AR19" s="3" t="s">
        <v>178</v>
      </c>
      <c r="AS19" s="4" t="s">
        <v>179</v>
      </c>
      <c r="AU19" s="20" t="s">
        <v>201</v>
      </c>
    </row>
    <row r="20" spans="1:48" ht="29.25" customHeight="1" x14ac:dyDescent="0.25">
      <c r="A20" s="11">
        <v>15</v>
      </c>
      <c r="B20" s="12" t="s">
        <v>237</v>
      </c>
      <c r="C20" s="12" t="s">
        <v>238</v>
      </c>
      <c r="D20" s="12" t="s">
        <v>239</v>
      </c>
      <c r="E20" s="13" t="s">
        <v>240</v>
      </c>
      <c r="F20" s="12" t="s">
        <v>79</v>
      </c>
      <c r="G20" s="11" t="s">
        <v>26</v>
      </c>
      <c r="H20" s="13" t="s">
        <v>35</v>
      </c>
      <c r="I20" s="13" t="s">
        <v>27</v>
      </c>
      <c r="J20" s="13" t="s">
        <v>28</v>
      </c>
      <c r="K20" s="12" t="s">
        <v>241</v>
      </c>
      <c r="L20" s="11" t="s">
        <v>29</v>
      </c>
      <c r="M20" s="14" t="s">
        <v>30</v>
      </c>
      <c r="N20" s="14" t="s">
        <v>194</v>
      </c>
      <c r="O20" s="15">
        <v>2</v>
      </c>
      <c r="P20" s="16"/>
      <c r="Q20" s="17" t="s">
        <v>31</v>
      </c>
      <c r="R20" s="13" t="s">
        <v>32</v>
      </c>
      <c r="S20" s="18" t="s">
        <v>33</v>
      </c>
      <c r="T20" s="13" t="s">
        <v>34</v>
      </c>
      <c r="U20" s="19">
        <v>1</v>
      </c>
      <c r="V20" s="19">
        <v>5.8</v>
      </c>
      <c r="W20" s="19" t="str">
        <f t="shared" si="8"/>
        <v>5.80</v>
      </c>
      <c r="X20" s="13" t="s">
        <v>36</v>
      </c>
      <c r="Y20" s="19">
        <v>1</v>
      </c>
      <c r="Z20" s="19">
        <v>7.25</v>
      </c>
      <c r="AA20" s="19" t="str">
        <f t="shared" si="9"/>
        <v>7.25</v>
      </c>
      <c r="AB20" s="13" t="s">
        <v>37</v>
      </c>
      <c r="AC20" s="19">
        <v>2</v>
      </c>
      <c r="AD20" s="19">
        <v>7</v>
      </c>
      <c r="AE20" s="19">
        <v>0</v>
      </c>
      <c r="AF20" s="19" t="str">
        <f t="shared" si="10"/>
        <v>7.00</v>
      </c>
      <c r="AG20" s="19">
        <f t="shared" si="0"/>
        <v>0.25</v>
      </c>
      <c r="AH20" s="19">
        <f t="shared" ref="AH20:AH25" si="12">IF(AG20=0.75,1,IF(AG20=0.5,0.66,IF(AG20=0.25,0.33)))</f>
        <v>0.33</v>
      </c>
      <c r="AI20" s="19">
        <v>0</v>
      </c>
      <c r="AJ20" s="18">
        <f t="shared" si="3"/>
        <v>0.33</v>
      </c>
      <c r="AK20" s="18" t="str">
        <f t="shared" si="1"/>
        <v>0.33</v>
      </c>
      <c r="AL20" s="18">
        <f t="shared" ref="AL20:AL25" si="13">V20+Z20+AD20*2</f>
        <v>27.05</v>
      </c>
      <c r="AM20" s="18" t="str">
        <f t="shared" si="2"/>
        <v>27.05</v>
      </c>
      <c r="AN20" s="19">
        <f t="shared" ref="AN20:AN25" si="14">AL20+AJ20</f>
        <v>27.38</v>
      </c>
      <c r="AO20" s="19" t="str">
        <f t="shared" ref="AO20:AO32" si="15">TEXT(AN20,"0.00")</f>
        <v>27.38</v>
      </c>
      <c r="AP20" s="1" t="s">
        <v>168</v>
      </c>
      <c r="AQ20" s="2" t="s">
        <v>169</v>
      </c>
      <c r="AR20" s="3" t="s">
        <v>175</v>
      </c>
      <c r="AS20" s="4" t="s">
        <v>176</v>
      </c>
      <c r="AU20" s="20" t="s">
        <v>274</v>
      </c>
    </row>
    <row r="21" spans="1:48" ht="29.25" customHeight="1" x14ac:dyDescent="0.25">
      <c r="A21" s="11">
        <v>16</v>
      </c>
      <c r="B21" s="12" t="s">
        <v>244</v>
      </c>
      <c r="C21" s="12">
        <v>17002790</v>
      </c>
      <c r="D21" s="12" t="s">
        <v>245</v>
      </c>
      <c r="E21" s="13" t="s">
        <v>247</v>
      </c>
      <c r="F21" s="12" t="s">
        <v>61</v>
      </c>
      <c r="G21" s="11" t="s">
        <v>39</v>
      </c>
      <c r="H21" s="13" t="s">
        <v>35</v>
      </c>
      <c r="I21" s="13" t="s">
        <v>27</v>
      </c>
      <c r="J21" s="13" t="s">
        <v>28</v>
      </c>
      <c r="K21" s="12" t="s">
        <v>246</v>
      </c>
      <c r="L21" s="11" t="s">
        <v>29</v>
      </c>
      <c r="M21" s="14" t="s">
        <v>30</v>
      </c>
      <c r="N21" s="14" t="s">
        <v>194</v>
      </c>
      <c r="O21" s="15" t="s">
        <v>139</v>
      </c>
      <c r="P21" s="16"/>
      <c r="Q21" s="17" t="s">
        <v>31</v>
      </c>
      <c r="R21" s="13" t="s">
        <v>32</v>
      </c>
      <c r="S21" s="18" t="s">
        <v>33</v>
      </c>
      <c r="T21" s="13" t="s">
        <v>34</v>
      </c>
      <c r="U21" s="19">
        <v>1</v>
      </c>
      <c r="V21" s="19">
        <v>7.4</v>
      </c>
      <c r="W21" s="19" t="str">
        <f t="shared" si="8"/>
        <v>7.40</v>
      </c>
      <c r="X21" s="13" t="s">
        <v>36</v>
      </c>
      <c r="Y21" s="19">
        <v>1</v>
      </c>
      <c r="Z21" s="19">
        <v>8.25</v>
      </c>
      <c r="AA21" s="19" t="str">
        <f t="shared" si="9"/>
        <v>8.25</v>
      </c>
      <c r="AB21" s="13" t="s">
        <v>37</v>
      </c>
      <c r="AC21" s="19">
        <v>2</v>
      </c>
      <c r="AD21" s="19">
        <v>7.8</v>
      </c>
      <c r="AE21" s="19">
        <v>0</v>
      </c>
      <c r="AF21" s="19" t="str">
        <f t="shared" si="10"/>
        <v>7.80</v>
      </c>
      <c r="AG21" s="19">
        <f t="shared" si="0"/>
        <v>0.5</v>
      </c>
      <c r="AH21" s="19">
        <f t="shared" si="12"/>
        <v>0.66</v>
      </c>
      <c r="AI21" s="19">
        <v>0</v>
      </c>
      <c r="AJ21" s="18">
        <f t="shared" si="3"/>
        <v>0.66</v>
      </c>
      <c r="AK21" s="18" t="str">
        <f t="shared" si="1"/>
        <v>0.66</v>
      </c>
      <c r="AL21" s="18">
        <f t="shared" si="13"/>
        <v>31.25</v>
      </c>
      <c r="AM21" s="18" t="str">
        <f>TEXT(AL21,"0.00")</f>
        <v>31.25</v>
      </c>
      <c r="AN21" s="19">
        <f t="shared" si="14"/>
        <v>31.91</v>
      </c>
      <c r="AO21" s="19" t="str">
        <f t="shared" si="15"/>
        <v>31.91</v>
      </c>
      <c r="AP21" s="1" t="s">
        <v>168</v>
      </c>
      <c r="AQ21" s="2" t="s">
        <v>169</v>
      </c>
      <c r="AR21" s="3" t="s">
        <v>175</v>
      </c>
      <c r="AS21" s="4" t="s">
        <v>176</v>
      </c>
      <c r="AU21" s="20" t="s">
        <v>274</v>
      </c>
    </row>
    <row r="22" spans="1:48" ht="29.25" customHeight="1" x14ac:dyDescent="0.25">
      <c r="A22" s="11">
        <v>17</v>
      </c>
      <c r="B22" s="12" t="s">
        <v>248</v>
      </c>
      <c r="C22" s="12" t="s">
        <v>249</v>
      </c>
      <c r="D22" s="12" t="s">
        <v>250</v>
      </c>
      <c r="E22" s="13" t="s">
        <v>251</v>
      </c>
      <c r="F22" s="12" t="s">
        <v>252</v>
      </c>
      <c r="G22" s="11" t="s">
        <v>39</v>
      </c>
      <c r="H22" s="13" t="s">
        <v>35</v>
      </c>
      <c r="I22" s="13" t="s">
        <v>27</v>
      </c>
      <c r="J22" s="13" t="s">
        <v>28</v>
      </c>
      <c r="K22" s="12" t="s">
        <v>253</v>
      </c>
      <c r="L22" s="11" t="s">
        <v>29</v>
      </c>
      <c r="M22" s="14" t="s">
        <v>30</v>
      </c>
      <c r="N22" s="14" t="s">
        <v>194</v>
      </c>
      <c r="O22" s="15">
        <v>2</v>
      </c>
      <c r="P22" s="16"/>
      <c r="Q22" s="17" t="s">
        <v>31</v>
      </c>
      <c r="R22" s="13" t="s">
        <v>32</v>
      </c>
      <c r="S22" s="18" t="s">
        <v>33</v>
      </c>
      <c r="T22" s="13" t="s">
        <v>34</v>
      </c>
      <c r="U22" s="19">
        <v>1</v>
      </c>
      <c r="V22" s="19">
        <v>9</v>
      </c>
      <c r="W22" s="19" t="str">
        <f t="shared" si="8"/>
        <v>9.00</v>
      </c>
      <c r="X22" s="13" t="s">
        <v>36</v>
      </c>
      <c r="Y22" s="19">
        <v>1</v>
      </c>
      <c r="Z22" s="19">
        <v>8</v>
      </c>
      <c r="AA22" s="19" t="str">
        <f t="shared" si="9"/>
        <v>8.00</v>
      </c>
      <c r="AB22" s="13" t="s">
        <v>37</v>
      </c>
      <c r="AC22" s="19">
        <v>2</v>
      </c>
      <c r="AD22" s="19">
        <v>8.4</v>
      </c>
      <c r="AE22" s="19">
        <v>0</v>
      </c>
      <c r="AF22" s="19" t="str">
        <f t="shared" si="10"/>
        <v>8.40</v>
      </c>
      <c r="AG22" s="19">
        <f t="shared" si="0"/>
        <v>0.25</v>
      </c>
      <c r="AH22" s="19">
        <f t="shared" si="12"/>
        <v>0.33</v>
      </c>
      <c r="AI22" s="19">
        <v>0</v>
      </c>
      <c r="AJ22" s="18">
        <f t="shared" si="3"/>
        <v>0.33</v>
      </c>
      <c r="AK22" s="18" t="str">
        <f t="shared" si="1"/>
        <v>0.33</v>
      </c>
      <c r="AL22" s="18">
        <f t="shared" si="13"/>
        <v>33.799999999999997</v>
      </c>
      <c r="AM22" s="18" t="str">
        <f t="shared" ref="AM22:AM32" si="16">TEXT(AL22,"0.00")</f>
        <v>33.80</v>
      </c>
      <c r="AN22" s="19">
        <f t="shared" si="14"/>
        <v>34.129999999999995</v>
      </c>
      <c r="AO22" s="19" t="str">
        <f t="shared" si="15"/>
        <v>34.13</v>
      </c>
      <c r="AP22" s="1" t="s">
        <v>168</v>
      </c>
      <c r="AQ22" s="2" t="s">
        <v>169</v>
      </c>
      <c r="AR22" s="3" t="s">
        <v>175</v>
      </c>
      <c r="AS22" s="4" t="s">
        <v>176</v>
      </c>
      <c r="AU22" s="20" t="s">
        <v>274</v>
      </c>
    </row>
    <row r="23" spans="1:48" ht="29.25" customHeight="1" x14ac:dyDescent="0.25">
      <c r="A23" s="11">
        <v>18</v>
      </c>
      <c r="B23" s="12" t="s">
        <v>254</v>
      </c>
      <c r="C23" s="12">
        <v>17014526</v>
      </c>
      <c r="D23" s="12" t="s">
        <v>255</v>
      </c>
      <c r="E23" s="13" t="s">
        <v>256</v>
      </c>
      <c r="F23" s="12" t="s">
        <v>43</v>
      </c>
      <c r="G23" s="11" t="s">
        <v>39</v>
      </c>
      <c r="H23" s="13" t="s">
        <v>35</v>
      </c>
      <c r="I23" s="13" t="s">
        <v>27</v>
      </c>
      <c r="J23" s="13" t="s">
        <v>28</v>
      </c>
      <c r="K23" s="12"/>
      <c r="L23" s="11" t="s">
        <v>29</v>
      </c>
      <c r="M23" s="14" t="s">
        <v>30</v>
      </c>
      <c r="N23" s="14" t="s">
        <v>194</v>
      </c>
      <c r="O23" s="15">
        <v>1</v>
      </c>
      <c r="P23" s="16"/>
      <c r="Q23" s="17" t="s">
        <v>31</v>
      </c>
      <c r="R23" s="13" t="s">
        <v>32</v>
      </c>
      <c r="S23" s="18" t="s">
        <v>33</v>
      </c>
      <c r="T23" s="13" t="s">
        <v>34</v>
      </c>
      <c r="U23" s="19">
        <v>1</v>
      </c>
      <c r="V23" s="19">
        <v>5</v>
      </c>
      <c r="W23" s="19" t="str">
        <f t="shared" si="8"/>
        <v>5.00</v>
      </c>
      <c r="X23" s="13" t="s">
        <v>36</v>
      </c>
      <c r="Y23" s="19">
        <v>1</v>
      </c>
      <c r="Z23" s="19">
        <v>5.5</v>
      </c>
      <c r="AA23" s="19" t="str">
        <f t="shared" si="9"/>
        <v>5.50</v>
      </c>
      <c r="AB23" s="13" t="s">
        <v>37</v>
      </c>
      <c r="AC23" s="19">
        <v>2</v>
      </c>
      <c r="AD23" s="19">
        <v>5.4</v>
      </c>
      <c r="AE23" s="19">
        <v>0</v>
      </c>
      <c r="AF23" s="19" t="str">
        <f t="shared" si="10"/>
        <v>5.40</v>
      </c>
      <c r="AG23" s="19">
        <f t="shared" si="0"/>
        <v>0.75</v>
      </c>
      <c r="AH23" s="19">
        <f t="shared" si="12"/>
        <v>1</v>
      </c>
      <c r="AI23" s="19">
        <v>0</v>
      </c>
      <c r="AJ23" s="18">
        <f t="shared" si="3"/>
        <v>1</v>
      </c>
      <c r="AK23" s="18" t="str">
        <f t="shared" si="1"/>
        <v>1.00</v>
      </c>
      <c r="AL23" s="18">
        <f t="shared" si="13"/>
        <v>21.3</v>
      </c>
      <c r="AM23" s="18" t="str">
        <f t="shared" si="16"/>
        <v>21.30</v>
      </c>
      <c r="AN23" s="19">
        <f t="shared" si="14"/>
        <v>22.3</v>
      </c>
      <c r="AO23" s="19" t="str">
        <f t="shared" si="15"/>
        <v>22.30</v>
      </c>
      <c r="AP23" s="1" t="s">
        <v>168</v>
      </c>
      <c r="AQ23" s="2" t="s">
        <v>169</v>
      </c>
      <c r="AR23" s="3" t="s">
        <v>175</v>
      </c>
      <c r="AS23" s="4" t="s">
        <v>176</v>
      </c>
      <c r="AU23" s="20" t="s">
        <v>274</v>
      </c>
    </row>
    <row r="24" spans="1:48" ht="29.25" customHeight="1" x14ac:dyDescent="0.25">
      <c r="A24" s="11">
        <v>19</v>
      </c>
      <c r="B24" s="12" t="s">
        <v>257</v>
      </c>
      <c r="C24" s="12">
        <v>17010774</v>
      </c>
      <c r="D24" s="12" t="s">
        <v>258</v>
      </c>
      <c r="E24" s="13" t="s">
        <v>90</v>
      </c>
      <c r="F24" s="12" t="s">
        <v>54</v>
      </c>
      <c r="G24" s="11" t="s">
        <v>39</v>
      </c>
      <c r="H24" s="13" t="s">
        <v>35</v>
      </c>
      <c r="I24" s="13" t="s">
        <v>27</v>
      </c>
      <c r="J24" s="13" t="s">
        <v>28</v>
      </c>
      <c r="K24" s="12" t="s">
        <v>259</v>
      </c>
      <c r="L24" s="11" t="s">
        <v>29</v>
      </c>
      <c r="M24" s="14" t="s">
        <v>30</v>
      </c>
      <c r="N24" s="14" t="s">
        <v>194</v>
      </c>
      <c r="O24" s="15">
        <v>2</v>
      </c>
      <c r="P24" s="16"/>
      <c r="Q24" s="17" t="s">
        <v>31</v>
      </c>
      <c r="R24" s="13" t="s">
        <v>32</v>
      </c>
      <c r="S24" s="18" t="s">
        <v>33</v>
      </c>
      <c r="T24" s="13" t="s">
        <v>34</v>
      </c>
      <c r="U24" s="19">
        <v>1</v>
      </c>
      <c r="V24" s="19">
        <v>8.8000000000000007</v>
      </c>
      <c r="W24" s="19" t="str">
        <f t="shared" si="8"/>
        <v>8.80</v>
      </c>
      <c r="X24" s="13" t="s">
        <v>36</v>
      </c>
      <c r="Y24" s="19">
        <v>1</v>
      </c>
      <c r="Z24" s="19">
        <v>7.75</v>
      </c>
      <c r="AA24" s="19" t="str">
        <f t="shared" si="9"/>
        <v>7.75</v>
      </c>
      <c r="AB24" s="13" t="s">
        <v>37</v>
      </c>
      <c r="AC24" s="19">
        <v>2</v>
      </c>
      <c r="AD24" s="19">
        <v>3.2</v>
      </c>
      <c r="AE24" s="19">
        <v>0</v>
      </c>
      <c r="AF24" s="19" t="str">
        <f t="shared" si="10"/>
        <v>3.20</v>
      </c>
      <c r="AG24" s="19">
        <f t="shared" si="0"/>
        <v>0.25</v>
      </c>
      <c r="AH24" s="19">
        <f t="shared" si="12"/>
        <v>0.33</v>
      </c>
      <c r="AI24" s="19">
        <v>0</v>
      </c>
      <c r="AJ24" s="18">
        <f t="shared" si="3"/>
        <v>0.33</v>
      </c>
      <c r="AK24" s="18" t="str">
        <f t="shared" si="1"/>
        <v>0.33</v>
      </c>
      <c r="AL24" s="18">
        <f t="shared" si="13"/>
        <v>22.950000000000003</v>
      </c>
      <c r="AM24" s="18" t="str">
        <f t="shared" si="16"/>
        <v>22.95</v>
      </c>
      <c r="AN24" s="19">
        <f t="shared" si="14"/>
        <v>23.28</v>
      </c>
      <c r="AO24" s="19" t="str">
        <f t="shared" si="15"/>
        <v>23.28</v>
      </c>
      <c r="AP24" s="1" t="s">
        <v>168</v>
      </c>
      <c r="AQ24" s="2" t="s">
        <v>169</v>
      </c>
      <c r="AR24" s="3" t="s">
        <v>175</v>
      </c>
      <c r="AS24" s="4" t="s">
        <v>176</v>
      </c>
      <c r="AU24" s="20" t="s">
        <v>274</v>
      </c>
    </row>
    <row r="25" spans="1:48" ht="29.25" customHeight="1" x14ac:dyDescent="0.25">
      <c r="A25" s="11">
        <v>20</v>
      </c>
      <c r="B25" s="12" t="s">
        <v>260</v>
      </c>
      <c r="C25" s="12">
        <v>17011360</v>
      </c>
      <c r="D25" s="12" t="s">
        <v>261</v>
      </c>
      <c r="E25" s="13" t="s">
        <v>262</v>
      </c>
      <c r="F25" s="12" t="s">
        <v>80</v>
      </c>
      <c r="G25" s="11" t="s">
        <v>26</v>
      </c>
      <c r="H25" s="13" t="s">
        <v>35</v>
      </c>
      <c r="I25" s="13" t="s">
        <v>27</v>
      </c>
      <c r="J25" s="13" t="s">
        <v>28</v>
      </c>
      <c r="K25" s="12"/>
      <c r="L25" s="11" t="s">
        <v>29</v>
      </c>
      <c r="M25" s="14" t="s">
        <v>96</v>
      </c>
      <c r="N25" s="14" t="s">
        <v>194</v>
      </c>
      <c r="O25" s="15">
        <v>2</v>
      </c>
      <c r="P25" s="16"/>
      <c r="Q25" s="17" t="s">
        <v>31</v>
      </c>
      <c r="R25" s="13" t="s">
        <v>32</v>
      </c>
      <c r="S25" s="18" t="s">
        <v>33</v>
      </c>
      <c r="T25" s="13" t="s">
        <v>34</v>
      </c>
      <c r="U25" s="19">
        <v>1</v>
      </c>
      <c r="V25" s="19">
        <v>8.4</v>
      </c>
      <c r="W25" s="19" t="str">
        <f t="shared" ref="W25:W32" si="17">TEXT(V25,"0.00")</f>
        <v>8.40</v>
      </c>
      <c r="X25" s="13" t="s">
        <v>36</v>
      </c>
      <c r="Y25" s="19">
        <v>1</v>
      </c>
      <c r="Z25" s="19">
        <v>8.25</v>
      </c>
      <c r="AA25" s="19" t="str">
        <f t="shared" ref="AA25:AA32" si="18">TEXT(Z25,"0.00")</f>
        <v>8.25</v>
      </c>
      <c r="AB25" s="13" t="s">
        <v>37</v>
      </c>
      <c r="AC25" s="19">
        <v>2</v>
      </c>
      <c r="AD25" s="19">
        <v>6.4</v>
      </c>
      <c r="AE25" s="19">
        <v>0</v>
      </c>
      <c r="AF25" s="19" t="str">
        <f t="shared" ref="AF25:AF32" si="19">TEXT(AD25,"0.00")</f>
        <v>6.40</v>
      </c>
      <c r="AG25" s="19">
        <f t="shared" si="0"/>
        <v>0.25</v>
      </c>
      <c r="AH25" s="19">
        <f t="shared" si="12"/>
        <v>0.33</v>
      </c>
      <c r="AI25" s="19">
        <v>0</v>
      </c>
      <c r="AJ25" s="18">
        <f t="shared" si="3"/>
        <v>0.33</v>
      </c>
      <c r="AK25" s="18" t="str">
        <f t="shared" si="1"/>
        <v>0.33</v>
      </c>
      <c r="AL25" s="18">
        <f t="shared" si="13"/>
        <v>29.45</v>
      </c>
      <c r="AM25" s="18" t="str">
        <f t="shared" si="16"/>
        <v>29.45</v>
      </c>
      <c r="AN25" s="19">
        <f t="shared" si="14"/>
        <v>29.779999999999998</v>
      </c>
      <c r="AO25" s="19" t="str">
        <f t="shared" si="15"/>
        <v>29.78</v>
      </c>
      <c r="AP25" s="1" t="s">
        <v>168</v>
      </c>
      <c r="AQ25" s="2" t="s">
        <v>169</v>
      </c>
      <c r="AR25" s="3" t="s">
        <v>175</v>
      </c>
      <c r="AS25" s="4" t="s">
        <v>176</v>
      </c>
      <c r="AT25" s="20" t="s">
        <v>263</v>
      </c>
      <c r="AU25" s="20" t="s">
        <v>201</v>
      </c>
    </row>
    <row r="26" spans="1:48" ht="29.25" customHeight="1" x14ac:dyDescent="0.25">
      <c r="A26" s="11">
        <v>21</v>
      </c>
      <c r="B26" s="12" t="s">
        <v>264</v>
      </c>
      <c r="C26" s="11">
        <v>17007461</v>
      </c>
      <c r="D26" s="12" t="s">
        <v>167</v>
      </c>
      <c r="E26" s="13" t="s">
        <v>166</v>
      </c>
      <c r="F26" s="12" t="s">
        <v>84</v>
      </c>
      <c r="G26" s="11" t="s">
        <v>39</v>
      </c>
      <c r="H26" s="13" t="s">
        <v>35</v>
      </c>
      <c r="I26" s="13" t="s">
        <v>27</v>
      </c>
      <c r="J26" s="13" t="s">
        <v>28</v>
      </c>
      <c r="K26" s="12" t="s">
        <v>265</v>
      </c>
      <c r="L26" s="11" t="s">
        <v>130</v>
      </c>
      <c r="M26" s="14" t="s">
        <v>131</v>
      </c>
      <c r="N26" s="14" t="s">
        <v>194</v>
      </c>
      <c r="O26" s="15">
        <v>2</v>
      </c>
      <c r="P26" s="11" t="s">
        <v>33</v>
      </c>
      <c r="Q26" s="17" t="s">
        <v>31</v>
      </c>
      <c r="R26" s="13" t="s">
        <v>32</v>
      </c>
      <c r="S26" s="19">
        <v>0</v>
      </c>
      <c r="T26" s="13" t="s">
        <v>34</v>
      </c>
      <c r="U26" s="19">
        <v>1</v>
      </c>
      <c r="V26" s="19">
        <v>7.4</v>
      </c>
      <c r="W26" s="19" t="str">
        <f t="shared" si="17"/>
        <v>7.40</v>
      </c>
      <c r="X26" s="13" t="s">
        <v>36</v>
      </c>
      <c r="Y26" s="19">
        <v>1</v>
      </c>
      <c r="Z26" s="19">
        <v>8.75</v>
      </c>
      <c r="AA26" s="19" t="str">
        <f t="shared" si="18"/>
        <v>8.75</v>
      </c>
      <c r="AB26" s="13" t="s">
        <v>37</v>
      </c>
      <c r="AC26" s="19">
        <v>1</v>
      </c>
      <c r="AD26" s="19">
        <v>7.6</v>
      </c>
      <c r="AE26" s="19">
        <v>0</v>
      </c>
      <c r="AF26" s="19" t="str">
        <f t="shared" si="19"/>
        <v>7.60</v>
      </c>
      <c r="AG26" s="19">
        <f t="shared" si="0"/>
        <v>0.25</v>
      </c>
      <c r="AH26" s="19">
        <f>+AG26</f>
        <v>0.25</v>
      </c>
      <c r="AI26" s="19">
        <v>0</v>
      </c>
      <c r="AJ26" s="18">
        <f t="shared" si="3"/>
        <v>0.25</v>
      </c>
      <c r="AK26" s="18" t="str">
        <f t="shared" si="1"/>
        <v>0.25</v>
      </c>
      <c r="AL26" s="18">
        <f>V26+Z26+AD26</f>
        <v>23.75</v>
      </c>
      <c r="AM26" s="18" t="str">
        <f t="shared" si="16"/>
        <v>23.75</v>
      </c>
      <c r="AN26" s="19">
        <f>V26+Z26+AD26+AJ26</f>
        <v>24</v>
      </c>
      <c r="AO26" s="19" t="str">
        <f t="shared" si="15"/>
        <v>24.00</v>
      </c>
      <c r="AP26" s="1" t="s">
        <v>168</v>
      </c>
      <c r="AQ26" s="2" t="s">
        <v>169</v>
      </c>
      <c r="AR26" s="3" t="s">
        <v>178</v>
      </c>
      <c r="AS26" s="4" t="s">
        <v>179</v>
      </c>
      <c r="AT26" s="20" t="s">
        <v>263</v>
      </c>
      <c r="AU26" s="20" t="s">
        <v>201</v>
      </c>
    </row>
    <row r="27" spans="1:48" ht="29.25" customHeight="1" x14ac:dyDescent="0.25">
      <c r="A27" s="11">
        <v>22</v>
      </c>
      <c r="B27" s="12" t="s">
        <v>266</v>
      </c>
      <c r="C27" s="12">
        <v>17014460</v>
      </c>
      <c r="D27" s="12" t="s">
        <v>267</v>
      </c>
      <c r="E27" s="13" t="s">
        <v>268</v>
      </c>
      <c r="F27" s="12" t="s">
        <v>56</v>
      </c>
      <c r="G27" s="11" t="s">
        <v>26</v>
      </c>
      <c r="H27" s="13" t="s">
        <v>35</v>
      </c>
      <c r="I27" s="13" t="s">
        <v>27</v>
      </c>
      <c r="J27" s="13" t="s">
        <v>28</v>
      </c>
      <c r="K27" s="12"/>
      <c r="L27" s="11" t="s">
        <v>112</v>
      </c>
      <c r="M27" s="14" t="s">
        <v>113</v>
      </c>
      <c r="N27" s="14" t="s">
        <v>194</v>
      </c>
      <c r="O27" s="15">
        <v>2</v>
      </c>
      <c r="P27" s="16" t="s">
        <v>33</v>
      </c>
      <c r="Q27" s="26" t="s">
        <v>114</v>
      </c>
      <c r="R27" s="24" t="s">
        <v>115</v>
      </c>
      <c r="S27" s="18">
        <v>0</v>
      </c>
      <c r="T27" s="13" t="s">
        <v>34</v>
      </c>
      <c r="U27" s="19">
        <v>1</v>
      </c>
      <c r="V27" s="19">
        <v>7.6</v>
      </c>
      <c r="W27" s="19" t="str">
        <f t="shared" si="17"/>
        <v>7.60</v>
      </c>
      <c r="X27" s="13" t="s">
        <v>42</v>
      </c>
      <c r="Y27" s="19">
        <v>1</v>
      </c>
      <c r="Z27" s="19">
        <v>7.5</v>
      </c>
      <c r="AA27" s="19" t="str">
        <f t="shared" si="18"/>
        <v>7.50</v>
      </c>
      <c r="AB27" s="13" t="s">
        <v>116</v>
      </c>
      <c r="AC27" s="19">
        <v>1</v>
      </c>
      <c r="AD27" s="19">
        <v>7.5</v>
      </c>
      <c r="AE27" s="19">
        <v>0</v>
      </c>
      <c r="AF27" s="19" t="str">
        <f t="shared" si="19"/>
        <v>7.50</v>
      </c>
      <c r="AG27" s="19">
        <f t="shared" si="0"/>
        <v>0.25</v>
      </c>
      <c r="AH27" s="19">
        <f>+AG27</f>
        <v>0.25</v>
      </c>
      <c r="AI27" s="19">
        <v>0</v>
      </c>
      <c r="AJ27" s="18">
        <f t="shared" si="3"/>
        <v>0.25</v>
      </c>
      <c r="AK27" s="18" t="str">
        <f t="shared" si="1"/>
        <v>0.25</v>
      </c>
      <c r="AL27" s="18">
        <f>V27+Z27+AD27</f>
        <v>22.6</v>
      </c>
      <c r="AM27" s="18" t="str">
        <f t="shared" si="16"/>
        <v>22.60</v>
      </c>
      <c r="AN27" s="19">
        <f>V27+Z27+AD27+AJ27</f>
        <v>22.85</v>
      </c>
      <c r="AO27" s="19" t="str">
        <f t="shared" si="15"/>
        <v>22.85</v>
      </c>
      <c r="AP27" s="1" t="s">
        <v>168</v>
      </c>
      <c r="AQ27" s="2" t="s">
        <v>169</v>
      </c>
      <c r="AR27" s="3" t="s">
        <v>178</v>
      </c>
      <c r="AS27" s="4" t="s">
        <v>179</v>
      </c>
      <c r="AT27" s="20" t="s">
        <v>193</v>
      </c>
      <c r="AU27" s="20" t="s">
        <v>201</v>
      </c>
    </row>
    <row r="28" spans="1:48" ht="29.25" customHeight="1" x14ac:dyDescent="0.25">
      <c r="A28" s="11">
        <v>23</v>
      </c>
      <c r="B28" s="12" t="s">
        <v>269</v>
      </c>
      <c r="C28" s="12">
        <v>17007535</v>
      </c>
      <c r="D28" s="12" t="s">
        <v>270</v>
      </c>
      <c r="E28" s="13" t="s">
        <v>271</v>
      </c>
      <c r="F28" s="12" t="s">
        <v>85</v>
      </c>
      <c r="G28" s="11" t="s">
        <v>26</v>
      </c>
      <c r="H28" s="13" t="s">
        <v>35</v>
      </c>
      <c r="I28" s="13" t="s">
        <v>27</v>
      </c>
      <c r="J28" s="13" t="s">
        <v>28</v>
      </c>
      <c r="K28" s="12" t="s">
        <v>272</v>
      </c>
      <c r="L28" s="11" t="s">
        <v>29</v>
      </c>
      <c r="M28" s="14" t="s">
        <v>30</v>
      </c>
      <c r="N28" s="14" t="s">
        <v>194</v>
      </c>
      <c r="O28" s="15">
        <v>2</v>
      </c>
      <c r="P28" s="16"/>
      <c r="Q28" s="17" t="s">
        <v>31</v>
      </c>
      <c r="R28" s="13" t="s">
        <v>32</v>
      </c>
      <c r="S28" s="18" t="s">
        <v>33</v>
      </c>
      <c r="T28" s="13" t="s">
        <v>34</v>
      </c>
      <c r="U28" s="19">
        <v>1</v>
      </c>
      <c r="V28" s="19">
        <v>7.2</v>
      </c>
      <c r="W28" s="19" t="str">
        <f t="shared" si="17"/>
        <v>7.20</v>
      </c>
      <c r="X28" s="13" t="s">
        <v>36</v>
      </c>
      <c r="Y28" s="19">
        <v>1</v>
      </c>
      <c r="Z28" s="19">
        <v>7.5</v>
      </c>
      <c r="AA28" s="19" t="str">
        <f t="shared" si="18"/>
        <v>7.50</v>
      </c>
      <c r="AB28" s="13" t="s">
        <v>37</v>
      </c>
      <c r="AC28" s="19">
        <v>2</v>
      </c>
      <c r="AD28" s="19">
        <v>8.1999999999999993</v>
      </c>
      <c r="AE28" s="19">
        <v>0</v>
      </c>
      <c r="AF28" s="19" t="str">
        <f t="shared" si="19"/>
        <v>8.20</v>
      </c>
      <c r="AG28" s="19">
        <f t="shared" si="0"/>
        <v>0.25</v>
      </c>
      <c r="AH28" s="19">
        <f t="shared" ref="AH28:AH29" si="20">IF(AG28=0.75,1,IF(AG28=0.5,0.66,IF(AG28=0.25,0.33)))</f>
        <v>0.33</v>
      </c>
      <c r="AI28" s="19">
        <v>0</v>
      </c>
      <c r="AJ28" s="18">
        <f t="shared" si="3"/>
        <v>0.33</v>
      </c>
      <c r="AK28" s="18" t="str">
        <f t="shared" si="1"/>
        <v>0.33</v>
      </c>
      <c r="AL28" s="18">
        <f>V28+Z28+AD28*2</f>
        <v>31.099999999999998</v>
      </c>
      <c r="AM28" s="18" t="str">
        <f t="shared" si="16"/>
        <v>31.10</v>
      </c>
      <c r="AN28" s="19">
        <f t="shared" ref="AN28" si="21">AL28+AJ28</f>
        <v>31.429999999999996</v>
      </c>
      <c r="AO28" s="19" t="str">
        <f t="shared" si="15"/>
        <v>31.43</v>
      </c>
      <c r="AP28" s="1" t="s">
        <v>168</v>
      </c>
      <c r="AQ28" s="2" t="s">
        <v>169</v>
      </c>
      <c r="AR28" s="3" t="s">
        <v>175</v>
      </c>
      <c r="AS28" s="4" t="s">
        <v>176</v>
      </c>
      <c r="AT28" s="20" t="s">
        <v>273</v>
      </c>
      <c r="AU28" s="20" t="s">
        <v>201</v>
      </c>
    </row>
    <row r="29" spans="1:48" ht="29.25" customHeight="1" x14ac:dyDescent="0.25">
      <c r="A29" s="11">
        <v>24</v>
      </c>
      <c r="B29" s="12" t="s">
        <v>275</v>
      </c>
      <c r="C29" s="12">
        <v>15006105</v>
      </c>
      <c r="D29" s="12" t="s">
        <v>277</v>
      </c>
      <c r="E29" s="13" t="s">
        <v>278</v>
      </c>
      <c r="F29" s="12" t="s">
        <v>47</v>
      </c>
      <c r="G29" s="11" t="s">
        <v>39</v>
      </c>
      <c r="H29" s="13" t="s">
        <v>35</v>
      </c>
      <c r="I29" s="13" t="s">
        <v>27</v>
      </c>
      <c r="J29" s="13" t="s">
        <v>28</v>
      </c>
      <c r="K29" s="12" t="s">
        <v>276</v>
      </c>
      <c r="L29" s="11" t="s">
        <v>95</v>
      </c>
      <c r="M29" s="14" t="s">
        <v>96</v>
      </c>
      <c r="N29" s="14" t="s">
        <v>194</v>
      </c>
      <c r="O29" s="15">
        <v>1</v>
      </c>
      <c r="P29" s="16" t="s">
        <v>33</v>
      </c>
      <c r="Q29" s="17" t="s">
        <v>44</v>
      </c>
      <c r="R29" s="13" t="s">
        <v>45</v>
      </c>
      <c r="S29" s="18">
        <v>0</v>
      </c>
      <c r="T29" s="13" t="s">
        <v>36</v>
      </c>
      <c r="U29" s="19">
        <v>1</v>
      </c>
      <c r="V29" s="19">
        <v>7</v>
      </c>
      <c r="W29" s="19" t="str">
        <f t="shared" si="17"/>
        <v>7.00</v>
      </c>
      <c r="X29" s="13" t="s">
        <v>37</v>
      </c>
      <c r="Y29" s="19">
        <v>2</v>
      </c>
      <c r="Z29" s="19">
        <v>4</v>
      </c>
      <c r="AA29" s="19" t="str">
        <f t="shared" si="18"/>
        <v>4.00</v>
      </c>
      <c r="AB29" s="13" t="s">
        <v>46</v>
      </c>
      <c r="AC29" s="19">
        <v>1</v>
      </c>
      <c r="AD29" s="19">
        <v>8.25</v>
      </c>
      <c r="AE29" s="19">
        <v>0</v>
      </c>
      <c r="AF29" s="19" t="str">
        <f t="shared" si="19"/>
        <v>8.25</v>
      </c>
      <c r="AG29" s="19">
        <f t="shared" si="0"/>
        <v>0.75</v>
      </c>
      <c r="AH29" s="19">
        <f t="shared" si="20"/>
        <v>1</v>
      </c>
      <c r="AI29" s="19">
        <v>0</v>
      </c>
      <c r="AJ29" s="18">
        <f t="shared" si="3"/>
        <v>1</v>
      </c>
      <c r="AK29" s="18" t="str">
        <f t="shared" si="1"/>
        <v>1.00</v>
      </c>
      <c r="AL29" s="18">
        <f>V29+Z29*2+AD29</f>
        <v>23.25</v>
      </c>
      <c r="AM29" s="18" t="str">
        <f t="shared" si="16"/>
        <v>23.25</v>
      </c>
      <c r="AN29" s="19">
        <f>AL29+AJ29</f>
        <v>24.25</v>
      </c>
      <c r="AO29" s="19" t="str">
        <f t="shared" si="15"/>
        <v>24.25</v>
      </c>
      <c r="AP29" s="1" t="s">
        <v>168</v>
      </c>
      <c r="AQ29" s="2" t="s">
        <v>169</v>
      </c>
      <c r="AR29" s="3" t="s">
        <v>175</v>
      </c>
      <c r="AS29" s="4" t="s">
        <v>176</v>
      </c>
      <c r="AT29" s="20" t="s">
        <v>279</v>
      </c>
      <c r="AU29" s="20" t="s">
        <v>201</v>
      </c>
    </row>
    <row r="30" spans="1:48" ht="29.25" customHeight="1" x14ac:dyDescent="0.25">
      <c r="A30" s="11">
        <v>25</v>
      </c>
      <c r="B30" s="12" t="s">
        <v>285</v>
      </c>
      <c r="C30" s="11">
        <v>17003550</v>
      </c>
      <c r="D30" s="12" t="s">
        <v>286</v>
      </c>
      <c r="E30" s="13" t="s">
        <v>287</v>
      </c>
      <c r="F30" s="12" t="s">
        <v>92</v>
      </c>
      <c r="G30" s="11" t="s">
        <v>26</v>
      </c>
      <c r="H30" s="13" t="s">
        <v>38</v>
      </c>
      <c r="I30" s="13" t="s">
        <v>27</v>
      </c>
      <c r="J30" s="13" t="s">
        <v>28</v>
      </c>
      <c r="K30" s="11"/>
      <c r="L30" s="11" t="s">
        <v>106</v>
      </c>
      <c r="M30" s="14" t="s">
        <v>107</v>
      </c>
      <c r="N30" s="14" t="s">
        <v>194</v>
      </c>
      <c r="O30" s="15" t="s">
        <v>139</v>
      </c>
      <c r="P30" s="16"/>
      <c r="Q30" s="17" t="s">
        <v>108</v>
      </c>
      <c r="R30" s="13" t="s">
        <v>101</v>
      </c>
      <c r="S30" s="19">
        <v>0</v>
      </c>
      <c r="T30" s="13" t="s">
        <v>36</v>
      </c>
      <c r="U30" s="19">
        <v>1</v>
      </c>
      <c r="V30" s="19">
        <v>7.75</v>
      </c>
      <c r="W30" s="19" t="str">
        <f t="shared" si="17"/>
        <v>7.75</v>
      </c>
      <c r="X30" s="13" t="s">
        <v>109</v>
      </c>
      <c r="Y30" s="19">
        <v>1</v>
      </c>
      <c r="Z30" s="19">
        <v>6.25</v>
      </c>
      <c r="AA30" s="19" t="str">
        <f t="shared" si="18"/>
        <v>6.25</v>
      </c>
      <c r="AB30" s="13" t="s">
        <v>40</v>
      </c>
      <c r="AC30" s="19">
        <v>1</v>
      </c>
      <c r="AD30" s="19">
        <v>6.75</v>
      </c>
      <c r="AE30" s="19">
        <v>0</v>
      </c>
      <c r="AF30" s="19" t="str">
        <f t="shared" si="19"/>
        <v>6.75</v>
      </c>
      <c r="AG30" s="19">
        <f t="shared" si="0"/>
        <v>0.5</v>
      </c>
      <c r="AH30" s="19">
        <f>+AG30</f>
        <v>0.5</v>
      </c>
      <c r="AI30" s="19">
        <v>0</v>
      </c>
      <c r="AJ30" s="18">
        <f>AH30+AI30</f>
        <v>0.5</v>
      </c>
      <c r="AK30" s="18" t="str">
        <f t="shared" si="1"/>
        <v>0.50</v>
      </c>
      <c r="AL30" s="18">
        <f t="shared" ref="AL30:AL31" si="22">V30+Z30+AD30</f>
        <v>20.75</v>
      </c>
      <c r="AM30" s="18" t="str">
        <f t="shared" si="16"/>
        <v>20.75</v>
      </c>
      <c r="AN30" s="19">
        <f t="shared" ref="AN30:AN35" si="23">V30+Z30+AD30+AJ30</f>
        <v>21.25</v>
      </c>
      <c r="AO30" s="19" t="str">
        <f t="shared" si="15"/>
        <v>21.25</v>
      </c>
      <c r="AP30" s="1" t="s">
        <v>173</v>
      </c>
      <c r="AQ30" s="2" t="s">
        <v>172</v>
      </c>
      <c r="AR30" s="3" t="s">
        <v>175</v>
      </c>
      <c r="AS30" s="4" t="s">
        <v>176</v>
      </c>
      <c r="AT30" s="20" t="s">
        <v>288</v>
      </c>
      <c r="AU30" s="20" t="s">
        <v>201</v>
      </c>
    </row>
    <row r="31" spans="1:48" ht="29.25" customHeight="1" x14ac:dyDescent="0.25">
      <c r="A31" s="11">
        <v>26</v>
      </c>
      <c r="B31" s="12" t="s">
        <v>289</v>
      </c>
      <c r="C31" s="12">
        <v>17007662</v>
      </c>
      <c r="D31" s="12" t="s">
        <v>156</v>
      </c>
      <c r="E31" s="13" t="s">
        <v>155</v>
      </c>
      <c r="F31" s="12" t="s">
        <v>132</v>
      </c>
      <c r="G31" s="11" t="s">
        <v>26</v>
      </c>
      <c r="H31" s="13" t="s">
        <v>35</v>
      </c>
      <c r="I31" s="13" t="s">
        <v>27</v>
      </c>
      <c r="J31" s="13" t="s">
        <v>28</v>
      </c>
      <c r="K31" s="12" t="s">
        <v>291</v>
      </c>
      <c r="L31" s="11" t="s">
        <v>98</v>
      </c>
      <c r="M31" s="14" t="s">
        <v>99</v>
      </c>
      <c r="N31" s="14" t="s">
        <v>194</v>
      </c>
      <c r="O31" s="15">
        <v>2</v>
      </c>
      <c r="P31" s="16" t="s">
        <v>33</v>
      </c>
      <c r="Q31" s="17" t="s">
        <v>31</v>
      </c>
      <c r="R31" s="13" t="s">
        <v>32</v>
      </c>
      <c r="S31" s="19">
        <v>0</v>
      </c>
      <c r="T31" s="13" t="s">
        <v>34</v>
      </c>
      <c r="U31" s="19">
        <v>1</v>
      </c>
      <c r="V31" s="19">
        <v>8</v>
      </c>
      <c r="W31" s="19" t="str">
        <f t="shared" si="17"/>
        <v>8.00</v>
      </c>
      <c r="X31" s="13" t="s">
        <v>36</v>
      </c>
      <c r="Y31" s="19">
        <v>1</v>
      </c>
      <c r="Z31" s="19">
        <v>6</v>
      </c>
      <c r="AA31" s="19" t="str">
        <f t="shared" si="18"/>
        <v>6.00</v>
      </c>
      <c r="AB31" s="13" t="s">
        <v>37</v>
      </c>
      <c r="AC31" s="19">
        <v>1</v>
      </c>
      <c r="AD31" s="19">
        <v>6.8</v>
      </c>
      <c r="AE31" s="19">
        <v>0</v>
      </c>
      <c r="AF31" s="19" t="str">
        <f t="shared" si="19"/>
        <v>6.80</v>
      </c>
      <c r="AG31" s="19">
        <f t="shared" si="0"/>
        <v>0.25</v>
      </c>
      <c r="AH31" s="19">
        <f>+AG31</f>
        <v>0.25</v>
      </c>
      <c r="AI31" s="19">
        <v>0</v>
      </c>
      <c r="AJ31" s="18">
        <f>AH31+AI31</f>
        <v>0.25</v>
      </c>
      <c r="AK31" s="18" t="str">
        <f t="shared" si="1"/>
        <v>0.25</v>
      </c>
      <c r="AL31" s="18">
        <f t="shared" si="22"/>
        <v>20.8</v>
      </c>
      <c r="AM31" s="18" t="str">
        <f t="shared" si="16"/>
        <v>20.80</v>
      </c>
      <c r="AN31" s="19">
        <f t="shared" si="23"/>
        <v>21.05</v>
      </c>
      <c r="AO31" s="19" t="str">
        <f t="shared" si="15"/>
        <v>21.05</v>
      </c>
      <c r="AP31" s="1" t="s">
        <v>168</v>
      </c>
      <c r="AQ31" s="2" t="s">
        <v>169</v>
      </c>
      <c r="AR31" s="3" t="s">
        <v>175</v>
      </c>
      <c r="AS31" s="4" t="s">
        <v>176</v>
      </c>
      <c r="AT31" s="20" t="s">
        <v>290</v>
      </c>
      <c r="AU31" s="20" t="s">
        <v>201</v>
      </c>
      <c r="AV31" s="23"/>
    </row>
    <row r="32" spans="1:48" ht="29.25" customHeight="1" x14ac:dyDescent="0.25">
      <c r="A32" s="11">
        <v>27</v>
      </c>
      <c r="B32" s="12" t="s">
        <v>292</v>
      </c>
      <c r="C32" s="11">
        <v>17008221</v>
      </c>
      <c r="D32" s="12" t="s">
        <v>294</v>
      </c>
      <c r="E32" s="13" t="s">
        <v>295</v>
      </c>
      <c r="F32" s="12" t="s">
        <v>78</v>
      </c>
      <c r="G32" s="11" t="s">
        <v>26</v>
      </c>
      <c r="H32" s="13" t="s">
        <v>35</v>
      </c>
      <c r="I32" s="13" t="s">
        <v>27</v>
      </c>
      <c r="J32" s="13" t="s">
        <v>28</v>
      </c>
      <c r="K32" s="12" t="s">
        <v>293</v>
      </c>
      <c r="L32" s="11" t="s">
        <v>106</v>
      </c>
      <c r="M32" s="14" t="s">
        <v>107</v>
      </c>
      <c r="N32" s="14" t="s">
        <v>194</v>
      </c>
      <c r="O32" s="15">
        <v>2</v>
      </c>
      <c r="P32" s="11" t="s">
        <v>33</v>
      </c>
      <c r="Q32" s="17" t="s">
        <v>108</v>
      </c>
      <c r="R32" s="13" t="s">
        <v>243</v>
      </c>
      <c r="S32" s="19">
        <v>0</v>
      </c>
      <c r="T32" s="13" t="s">
        <v>36</v>
      </c>
      <c r="U32" s="19">
        <v>1</v>
      </c>
      <c r="V32" s="19">
        <v>4</v>
      </c>
      <c r="W32" s="19" t="str">
        <f t="shared" si="17"/>
        <v>4.00</v>
      </c>
      <c r="X32" s="13" t="s">
        <v>109</v>
      </c>
      <c r="Y32" s="19">
        <v>1</v>
      </c>
      <c r="Z32" s="19">
        <v>5.75</v>
      </c>
      <c r="AA32" s="19" t="str">
        <f t="shared" si="18"/>
        <v>5.75</v>
      </c>
      <c r="AB32" s="13" t="s">
        <v>40</v>
      </c>
      <c r="AC32" s="19">
        <v>1</v>
      </c>
      <c r="AD32" s="19">
        <v>7.5</v>
      </c>
      <c r="AE32" s="19">
        <v>0</v>
      </c>
      <c r="AF32" s="19" t="str">
        <f t="shared" si="19"/>
        <v>7.50</v>
      </c>
      <c r="AG32" s="19">
        <f>IF(O32=1,0.75,IF(O32=2,0.25,IF(O32="2NT",0.5)))</f>
        <v>0.25</v>
      </c>
      <c r="AH32" s="19">
        <f>+AG32</f>
        <v>0.25</v>
      </c>
      <c r="AI32" s="19">
        <v>0</v>
      </c>
      <c r="AJ32" s="18">
        <f>AH32+AI32</f>
        <v>0.25</v>
      </c>
      <c r="AK32" s="18" t="str">
        <f>TEXT(AJ32,"0.00")</f>
        <v>0.25</v>
      </c>
      <c r="AL32" s="18">
        <f>V32+Z32+AD32</f>
        <v>17.25</v>
      </c>
      <c r="AM32" s="18" t="str">
        <f t="shared" si="16"/>
        <v>17.25</v>
      </c>
      <c r="AN32" s="19">
        <f t="shared" si="23"/>
        <v>17.5</v>
      </c>
      <c r="AO32" s="19" t="str">
        <f t="shared" si="15"/>
        <v>17.50</v>
      </c>
      <c r="AP32" s="1" t="s">
        <v>173</v>
      </c>
      <c r="AQ32" s="2" t="s">
        <v>172</v>
      </c>
      <c r="AR32" s="3" t="s">
        <v>175</v>
      </c>
      <c r="AS32" s="4" t="s">
        <v>176</v>
      </c>
      <c r="AU32" s="20" t="s">
        <v>201</v>
      </c>
    </row>
    <row r="33" spans="1:48" ht="29.25" customHeight="1" x14ac:dyDescent="0.25">
      <c r="A33" s="11">
        <v>28</v>
      </c>
      <c r="B33" s="12" t="s">
        <v>296</v>
      </c>
      <c r="C33" s="11">
        <v>17005687</v>
      </c>
      <c r="D33" s="12" t="s">
        <v>298</v>
      </c>
      <c r="E33" s="13" t="s">
        <v>299</v>
      </c>
      <c r="F33" s="12" t="s">
        <v>110</v>
      </c>
      <c r="G33" s="11" t="s">
        <v>39</v>
      </c>
      <c r="H33" s="13" t="s">
        <v>35</v>
      </c>
      <c r="I33" s="13" t="s">
        <v>27</v>
      </c>
      <c r="J33" s="13" t="s">
        <v>28</v>
      </c>
      <c r="K33" s="12" t="s">
        <v>297</v>
      </c>
      <c r="L33" s="11" t="s">
        <v>106</v>
      </c>
      <c r="M33" s="14" t="s">
        <v>107</v>
      </c>
      <c r="N33" s="14" t="s">
        <v>194</v>
      </c>
      <c r="O33" s="15">
        <v>2</v>
      </c>
      <c r="P33" s="11" t="s">
        <v>33</v>
      </c>
      <c r="Q33" s="17" t="s">
        <v>108</v>
      </c>
      <c r="R33" s="13" t="s">
        <v>243</v>
      </c>
      <c r="S33" s="19">
        <v>0</v>
      </c>
      <c r="T33" s="13" t="s">
        <v>36</v>
      </c>
      <c r="U33" s="19">
        <v>1</v>
      </c>
      <c r="V33" s="19">
        <v>7.75</v>
      </c>
      <c r="W33" s="19" t="str">
        <f>TEXT(V33,"0.00")</f>
        <v>7.75</v>
      </c>
      <c r="X33" s="13" t="s">
        <v>109</v>
      </c>
      <c r="Y33" s="19">
        <v>1</v>
      </c>
      <c r="Z33" s="19">
        <v>8.75</v>
      </c>
      <c r="AA33" s="19" t="str">
        <f>TEXT(Z33,"0.00")</f>
        <v>8.75</v>
      </c>
      <c r="AB33" s="13" t="s">
        <v>40</v>
      </c>
      <c r="AC33" s="19">
        <v>1</v>
      </c>
      <c r="AD33" s="19">
        <v>7.75</v>
      </c>
      <c r="AE33" s="19">
        <v>0</v>
      </c>
      <c r="AF33" s="19" t="str">
        <f>TEXT(AD33,"0.00")</f>
        <v>7.75</v>
      </c>
      <c r="AG33" s="19">
        <f>IF(O33=1,0.75,IF(O33=2,0.25,IF(O33="2NT",0.5)))</f>
        <v>0.25</v>
      </c>
      <c r="AH33" s="19">
        <f>+AG33</f>
        <v>0.25</v>
      </c>
      <c r="AI33" s="19">
        <v>0</v>
      </c>
      <c r="AJ33" s="18">
        <f>AH33+AI33</f>
        <v>0.25</v>
      </c>
      <c r="AK33" s="18" t="str">
        <f>TEXT(AJ33,"0.00")</f>
        <v>0.25</v>
      </c>
      <c r="AL33" s="18">
        <f>V33+Z33+AD33</f>
        <v>24.25</v>
      </c>
      <c r="AM33" s="18" t="str">
        <f>TEXT(AL33,"0.00")</f>
        <v>24.25</v>
      </c>
      <c r="AN33" s="19">
        <f t="shared" si="23"/>
        <v>24.5</v>
      </c>
      <c r="AO33" s="19" t="str">
        <f>TEXT(AN33,"0.00")</f>
        <v>24.50</v>
      </c>
      <c r="AP33" s="1" t="s">
        <v>173</v>
      </c>
      <c r="AQ33" s="2" t="s">
        <v>172</v>
      </c>
      <c r="AR33" s="3" t="s">
        <v>175</v>
      </c>
      <c r="AS33" s="4" t="s">
        <v>176</v>
      </c>
      <c r="AU33" s="20" t="s">
        <v>201</v>
      </c>
    </row>
    <row r="34" spans="1:48" ht="29.25" customHeight="1" x14ac:dyDescent="0.25">
      <c r="A34" s="28">
        <v>29</v>
      </c>
      <c r="B34" s="29" t="s">
        <v>300</v>
      </c>
      <c r="C34" s="28">
        <v>17007834</v>
      </c>
      <c r="D34" s="29" t="s">
        <v>165</v>
      </c>
      <c r="E34" s="30" t="s">
        <v>164</v>
      </c>
      <c r="F34" s="29" t="s">
        <v>59</v>
      </c>
      <c r="G34" s="28" t="s">
        <v>26</v>
      </c>
      <c r="H34" s="30" t="s">
        <v>35</v>
      </c>
      <c r="I34" s="30" t="s">
        <v>27</v>
      </c>
      <c r="J34" s="30" t="s">
        <v>28</v>
      </c>
      <c r="K34" s="29" t="s">
        <v>301</v>
      </c>
      <c r="L34" s="28" t="s">
        <v>130</v>
      </c>
      <c r="M34" s="31" t="s">
        <v>131</v>
      </c>
      <c r="N34" s="31" t="s">
        <v>194</v>
      </c>
      <c r="O34" s="32">
        <v>2</v>
      </c>
      <c r="P34" s="28" t="s">
        <v>33</v>
      </c>
      <c r="Q34" s="33" t="s">
        <v>114</v>
      </c>
      <c r="R34" s="30" t="s">
        <v>32</v>
      </c>
      <c r="S34" s="34">
        <v>0</v>
      </c>
      <c r="T34" s="30" t="s">
        <v>34</v>
      </c>
      <c r="U34" s="34">
        <v>1</v>
      </c>
      <c r="V34" s="34">
        <v>8.6</v>
      </c>
      <c r="W34" s="34" t="str">
        <f t="shared" ref="W34:W36" si="24">TEXT(V34,"0.00")</f>
        <v>8.60</v>
      </c>
      <c r="X34" s="30" t="s">
        <v>42</v>
      </c>
      <c r="Y34" s="34">
        <v>1</v>
      </c>
      <c r="Z34" s="34">
        <v>7.25</v>
      </c>
      <c r="AA34" s="34" t="str">
        <f t="shared" ref="AA34:AA36" si="25">TEXT(Z34,"0.00")</f>
        <v>7.25</v>
      </c>
      <c r="AB34" s="30" t="s">
        <v>116</v>
      </c>
      <c r="AC34" s="34">
        <v>1</v>
      </c>
      <c r="AD34" s="34">
        <v>7.75</v>
      </c>
      <c r="AE34" s="34">
        <v>0</v>
      </c>
      <c r="AF34" s="34" t="str">
        <f t="shared" ref="AF34:AF36" si="26">TEXT(AD34,"0.00")</f>
        <v>7.75</v>
      </c>
      <c r="AG34" s="34">
        <f t="shared" ref="AG34:AG36" si="27">IF(O34=1,0.75,IF(O34=2,0.25,IF(O34="2NT",0.5)))</f>
        <v>0.25</v>
      </c>
      <c r="AH34" s="34">
        <f t="shared" ref="AH34:AH35" si="28">+AG34</f>
        <v>0.25</v>
      </c>
      <c r="AI34" s="34">
        <v>0</v>
      </c>
      <c r="AJ34" s="35">
        <f t="shared" ref="AJ34:AJ36" si="29">AH34+AI34</f>
        <v>0.25</v>
      </c>
      <c r="AK34" s="35" t="str">
        <f t="shared" ref="AK34:AK36" si="30">TEXT(AJ34,"0.00")</f>
        <v>0.25</v>
      </c>
      <c r="AL34" s="35">
        <f>V34+Z34+AD34</f>
        <v>23.6</v>
      </c>
      <c r="AM34" s="35" t="str">
        <f t="shared" ref="AM34:AM36" si="31">TEXT(AL34,"0.00")</f>
        <v>23.60</v>
      </c>
      <c r="AN34" s="34">
        <f t="shared" si="23"/>
        <v>23.85</v>
      </c>
      <c r="AO34" s="34" t="str">
        <f t="shared" ref="AO34:AO36" si="32">TEXT(AN34,"0.00")</f>
        <v>23.85</v>
      </c>
      <c r="AP34" s="1" t="s">
        <v>168</v>
      </c>
      <c r="AQ34" s="2" t="s">
        <v>169</v>
      </c>
      <c r="AR34" s="3" t="s">
        <v>178</v>
      </c>
      <c r="AS34" s="4" t="s">
        <v>179</v>
      </c>
      <c r="AU34" s="20" t="s">
        <v>384</v>
      </c>
    </row>
    <row r="35" spans="1:48" ht="29.25" customHeight="1" x14ac:dyDescent="0.25">
      <c r="A35" s="28">
        <v>30</v>
      </c>
      <c r="B35" s="29" t="s">
        <v>302</v>
      </c>
      <c r="C35" s="28">
        <v>29015146</v>
      </c>
      <c r="D35" s="29" t="s">
        <v>304</v>
      </c>
      <c r="E35" s="30" t="s">
        <v>163</v>
      </c>
      <c r="F35" s="29" t="s">
        <v>53</v>
      </c>
      <c r="G35" s="28" t="s">
        <v>39</v>
      </c>
      <c r="H35" s="30" t="s">
        <v>35</v>
      </c>
      <c r="I35" s="30" t="s">
        <v>27</v>
      </c>
      <c r="J35" s="30" t="s">
        <v>28</v>
      </c>
      <c r="K35" s="29" t="s">
        <v>303</v>
      </c>
      <c r="L35" s="28" t="s">
        <v>69</v>
      </c>
      <c r="M35" s="31" t="s">
        <v>70</v>
      </c>
      <c r="N35" s="31" t="s">
        <v>194</v>
      </c>
      <c r="O35" s="32">
        <v>1</v>
      </c>
      <c r="P35" s="32"/>
      <c r="Q35" s="33" t="s">
        <v>44</v>
      </c>
      <c r="R35" s="30" t="s">
        <v>45</v>
      </c>
      <c r="S35" s="34">
        <v>0</v>
      </c>
      <c r="T35" s="30" t="s">
        <v>36</v>
      </c>
      <c r="U35" s="34">
        <v>1</v>
      </c>
      <c r="V35" s="34">
        <v>8</v>
      </c>
      <c r="W35" s="34" t="str">
        <f t="shared" si="24"/>
        <v>8.00</v>
      </c>
      <c r="X35" s="30" t="s">
        <v>37</v>
      </c>
      <c r="Y35" s="34">
        <v>1</v>
      </c>
      <c r="Z35" s="34">
        <v>6.4</v>
      </c>
      <c r="AA35" s="34" t="str">
        <f t="shared" si="25"/>
        <v>6.40</v>
      </c>
      <c r="AB35" s="30" t="s">
        <v>46</v>
      </c>
      <c r="AC35" s="34">
        <v>1</v>
      </c>
      <c r="AD35" s="34">
        <v>7.58</v>
      </c>
      <c r="AE35" s="34">
        <v>0</v>
      </c>
      <c r="AF35" s="34" t="str">
        <f t="shared" si="26"/>
        <v>7.58</v>
      </c>
      <c r="AG35" s="34">
        <f t="shared" si="27"/>
        <v>0.75</v>
      </c>
      <c r="AH35" s="34">
        <f t="shared" si="28"/>
        <v>0.75</v>
      </c>
      <c r="AI35" s="34">
        <v>0</v>
      </c>
      <c r="AJ35" s="35">
        <f t="shared" si="29"/>
        <v>0.75</v>
      </c>
      <c r="AK35" s="35" t="str">
        <f t="shared" si="30"/>
        <v>0.75</v>
      </c>
      <c r="AL35" s="35">
        <f t="shared" ref="AL35" si="33">V35+Z35+AD35</f>
        <v>21.98</v>
      </c>
      <c r="AM35" s="35" t="str">
        <f t="shared" si="31"/>
        <v>21.98</v>
      </c>
      <c r="AN35" s="34">
        <f t="shared" si="23"/>
        <v>22.73</v>
      </c>
      <c r="AO35" s="34" t="str">
        <f t="shared" si="32"/>
        <v>22.73</v>
      </c>
      <c r="AP35" s="1" t="s">
        <v>168</v>
      </c>
      <c r="AQ35" s="2" t="s">
        <v>169</v>
      </c>
      <c r="AR35" s="3" t="s">
        <v>175</v>
      </c>
      <c r="AS35" s="4" t="s">
        <v>176</v>
      </c>
      <c r="AU35" s="20" t="s">
        <v>384</v>
      </c>
    </row>
    <row r="36" spans="1:48" ht="29.25" customHeight="1" x14ac:dyDescent="0.25">
      <c r="A36" s="28">
        <v>31</v>
      </c>
      <c r="B36" s="29" t="s">
        <v>305</v>
      </c>
      <c r="C36" s="28">
        <v>17012803</v>
      </c>
      <c r="D36" s="29" t="s">
        <v>306</v>
      </c>
      <c r="E36" s="30" t="s">
        <v>307</v>
      </c>
      <c r="F36" s="29" t="s">
        <v>97</v>
      </c>
      <c r="G36" s="28" t="s">
        <v>39</v>
      </c>
      <c r="H36" s="30" t="s">
        <v>35</v>
      </c>
      <c r="I36" s="30" t="s">
        <v>27</v>
      </c>
      <c r="J36" s="30" t="s">
        <v>28</v>
      </c>
      <c r="K36" s="29" t="s">
        <v>308</v>
      </c>
      <c r="L36" s="28" t="s">
        <v>29</v>
      </c>
      <c r="M36" s="31" t="s">
        <v>30</v>
      </c>
      <c r="N36" s="31" t="s">
        <v>194</v>
      </c>
      <c r="O36" s="32">
        <v>1</v>
      </c>
      <c r="P36" s="36"/>
      <c r="Q36" s="33" t="s">
        <v>31</v>
      </c>
      <c r="R36" s="30" t="s">
        <v>32</v>
      </c>
      <c r="S36" s="35" t="s">
        <v>33</v>
      </c>
      <c r="T36" s="30" t="s">
        <v>34</v>
      </c>
      <c r="U36" s="34">
        <v>1</v>
      </c>
      <c r="V36" s="34">
        <v>8.6</v>
      </c>
      <c r="W36" s="34" t="str">
        <f t="shared" si="24"/>
        <v>8.60</v>
      </c>
      <c r="X36" s="30" t="s">
        <v>36</v>
      </c>
      <c r="Y36" s="34">
        <v>1</v>
      </c>
      <c r="Z36" s="34">
        <v>6.5</v>
      </c>
      <c r="AA36" s="34" t="str">
        <f t="shared" si="25"/>
        <v>6.50</v>
      </c>
      <c r="AB36" s="30" t="s">
        <v>37</v>
      </c>
      <c r="AC36" s="34">
        <v>2</v>
      </c>
      <c r="AD36" s="34">
        <v>5.4</v>
      </c>
      <c r="AE36" s="34">
        <v>0</v>
      </c>
      <c r="AF36" s="34" t="str">
        <f t="shared" si="26"/>
        <v>5.40</v>
      </c>
      <c r="AG36" s="34">
        <f t="shared" si="27"/>
        <v>0.75</v>
      </c>
      <c r="AH36" s="34">
        <f t="shared" ref="AH36" si="34">IF(AG36=0.75,1,IF(AG36=0.5,0.66,IF(AG36=0.25,0.33)))</f>
        <v>1</v>
      </c>
      <c r="AI36" s="34">
        <v>0</v>
      </c>
      <c r="AJ36" s="35">
        <f t="shared" si="29"/>
        <v>1</v>
      </c>
      <c r="AK36" s="35" t="str">
        <f t="shared" si="30"/>
        <v>1.00</v>
      </c>
      <c r="AL36" s="35">
        <f>V36+Z36+AD36*2</f>
        <v>25.9</v>
      </c>
      <c r="AM36" s="35" t="str">
        <f t="shared" si="31"/>
        <v>25.90</v>
      </c>
      <c r="AN36" s="34">
        <f t="shared" ref="AN36" si="35">AL36+AJ36</f>
        <v>26.9</v>
      </c>
      <c r="AO36" s="34" t="str">
        <f t="shared" si="32"/>
        <v>26.90</v>
      </c>
      <c r="AP36" s="1" t="s">
        <v>168</v>
      </c>
      <c r="AQ36" s="2" t="s">
        <v>169</v>
      </c>
      <c r="AR36" s="3" t="s">
        <v>175</v>
      </c>
      <c r="AS36" s="4" t="s">
        <v>176</v>
      </c>
      <c r="AU36" s="20" t="s">
        <v>384</v>
      </c>
    </row>
    <row r="37" spans="1:48" ht="29.25" customHeight="1" x14ac:dyDescent="0.25">
      <c r="A37" s="28">
        <v>32</v>
      </c>
      <c r="B37" s="29" t="s">
        <v>309</v>
      </c>
      <c r="C37" s="28">
        <v>17007261</v>
      </c>
      <c r="D37" s="29" t="s">
        <v>311</v>
      </c>
      <c r="E37" s="30" t="s">
        <v>312</v>
      </c>
      <c r="F37" s="29" t="s">
        <v>128</v>
      </c>
      <c r="G37" s="28" t="s">
        <v>39</v>
      </c>
      <c r="H37" s="30" t="s">
        <v>35</v>
      </c>
      <c r="I37" s="30" t="s">
        <v>27</v>
      </c>
      <c r="J37" s="30" t="s">
        <v>28</v>
      </c>
      <c r="K37" s="29" t="s">
        <v>310</v>
      </c>
      <c r="L37" s="28" t="s">
        <v>130</v>
      </c>
      <c r="M37" s="31" t="s">
        <v>131</v>
      </c>
      <c r="N37" s="31" t="s">
        <v>194</v>
      </c>
      <c r="O37" s="32">
        <v>2</v>
      </c>
      <c r="P37" s="28" t="s">
        <v>33</v>
      </c>
      <c r="Q37" s="33" t="s">
        <v>31</v>
      </c>
      <c r="R37" s="30" t="s">
        <v>32</v>
      </c>
      <c r="S37" s="34">
        <v>0</v>
      </c>
      <c r="T37" s="30" t="s">
        <v>34</v>
      </c>
      <c r="U37" s="34">
        <v>1</v>
      </c>
      <c r="V37" s="34">
        <v>6.2</v>
      </c>
      <c r="W37" s="34" t="str">
        <f t="shared" ref="W37:W39" si="36">TEXT(V37,"0.00")</f>
        <v>6.20</v>
      </c>
      <c r="X37" s="30" t="s">
        <v>36</v>
      </c>
      <c r="Y37" s="34">
        <v>1</v>
      </c>
      <c r="Z37" s="34">
        <v>7</v>
      </c>
      <c r="AA37" s="34" t="str">
        <f t="shared" ref="AA37:AA39" si="37">TEXT(Z37,"0.00")</f>
        <v>7.00</v>
      </c>
      <c r="AB37" s="30" t="s">
        <v>37</v>
      </c>
      <c r="AC37" s="34">
        <v>1</v>
      </c>
      <c r="AD37" s="34">
        <v>4</v>
      </c>
      <c r="AE37" s="34">
        <v>0</v>
      </c>
      <c r="AF37" s="34" t="str">
        <f t="shared" ref="AF37:AF39" si="38">TEXT(AD37,"0.00")</f>
        <v>4.00</v>
      </c>
      <c r="AG37" s="34">
        <f t="shared" ref="AG37:AG39" si="39">IF(O37=1,0.75,IF(O37=2,0.25,IF(O37="2NT",0.5)))</f>
        <v>0.25</v>
      </c>
      <c r="AH37" s="34">
        <f t="shared" ref="AH37:AH38" si="40">+AG37</f>
        <v>0.25</v>
      </c>
      <c r="AI37" s="34">
        <v>0</v>
      </c>
      <c r="AJ37" s="35">
        <f t="shared" ref="AJ37:AJ39" si="41">AH37+AI37</f>
        <v>0.25</v>
      </c>
      <c r="AK37" s="35" t="str">
        <f t="shared" ref="AK37:AK39" si="42">TEXT(AJ37,"0.00")</f>
        <v>0.25</v>
      </c>
      <c r="AL37" s="35">
        <f>V37+Z37+AD37</f>
        <v>17.2</v>
      </c>
      <c r="AM37" s="35" t="str">
        <f t="shared" ref="AM37:AM39" si="43">TEXT(AL37,"0.00")</f>
        <v>17.20</v>
      </c>
      <c r="AN37" s="34">
        <f t="shared" ref="AN37:AN42" si="44">V37+Z37+AD37+AJ37</f>
        <v>17.45</v>
      </c>
      <c r="AO37" s="34" t="str">
        <f t="shared" ref="AO37:AO39" si="45">TEXT(AN37,"0.00")</f>
        <v>17.45</v>
      </c>
      <c r="AP37" s="1" t="s">
        <v>168</v>
      </c>
      <c r="AQ37" s="2" t="s">
        <v>169</v>
      </c>
      <c r="AR37" s="3" t="s">
        <v>178</v>
      </c>
      <c r="AS37" s="4" t="s">
        <v>179</v>
      </c>
      <c r="AU37" s="20" t="s">
        <v>384</v>
      </c>
    </row>
    <row r="38" spans="1:48" ht="29.25" customHeight="1" x14ac:dyDescent="0.25">
      <c r="A38" s="28">
        <v>33</v>
      </c>
      <c r="B38" s="29" t="s">
        <v>313</v>
      </c>
      <c r="C38" s="28">
        <v>17006888</v>
      </c>
      <c r="D38" s="29" t="s">
        <v>148</v>
      </c>
      <c r="E38" s="30" t="s">
        <v>147</v>
      </c>
      <c r="F38" s="29" t="s">
        <v>76</v>
      </c>
      <c r="G38" s="28" t="s">
        <v>39</v>
      </c>
      <c r="H38" s="30" t="s">
        <v>35</v>
      </c>
      <c r="I38" s="30" t="s">
        <v>27</v>
      </c>
      <c r="J38" s="30" t="s">
        <v>28</v>
      </c>
      <c r="K38" s="29" t="s">
        <v>314</v>
      </c>
      <c r="L38" s="28" t="s">
        <v>69</v>
      </c>
      <c r="M38" s="31" t="s">
        <v>70</v>
      </c>
      <c r="N38" s="31" t="s">
        <v>194</v>
      </c>
      <c r="O38" s="32">
        <v>2</v>
      </c>
      <c r="P38" s="32"/>
      <c r="Q38" s="33" t="s">
        <v>71</v>
      </c>
      <c r="R38" s="30" t="s">
        <v>45</v>
      </c>
      <c r="S38" s="34">
        <v>0</v>
      </c>
      <c r="T38" s="30" t="s">
        <v>34</v>
      </c>
      <c r="U38" s="34">
        <v>1</v>
      </c>
      <c r="V38" s="34">
        <v>5</v>
      </c>
      <c r="W38" s="34" t="str">
        <f t="shared" si="36"/>
        <v>5.00</v>
      </c>
      <c r="X38" s="30" t="s">
        <v>36</v>
      </c>
      <c r="Y38" s="34">
        <v>1</v>
      </c>
      <c r="Z38" s="34">
        <v>8.25</v>
      </c>
      <c r="AA38" s="34" t="str">
        <f t="shared" si="37"/>
        <v>8.25</v>
      </c>
      <c r="AB38" s="30" t="s">
        <v>72</v>
      </c>
      <c r="AC38" s="34">
        <v>1</v>
      </c>
      <c r="AD38" s="34">
        <v>5.4</v>
      </c>
      <c r="AE38" s="34">
        <v>0</v>
      </c>
      <c r="AF38" s="34" t="str">
        <f t="shared" si="38"/>
        <v>5.40</v>
      </c>
      <c r="AG38" s="34">
        <f t="shared" si="39"/>
        <v>0.25</v>
      </c>
      <c r="AH38" s="34">
        <f t="shared" si="40"/>
        <v>0.25</v>
      </c>
      <c r="AI38" s="34">
        <v>0</v>
      </c>
      <c r="AJ38" s="35">
        <f t="shared" si="41"/>
        <v>0.25</v>
      </c>
      <c r="AK38" s="35" t="str">
        <f t="shared" si="42"/>
        <v>0.25</v>
      </c>
      <c r="AL38" s="35">
        <f t="shared" ref="AL38" si="46">V38+Z38+AD38</f>
        <v>18.649999999999999</v>
      </c>
      <c r="AM38" s="35" t="str">
        <f t="shared" si="43"/>
        <v>18.65</v>
      </c>
      <c r="AN38" s="34">
        <f t="shared" si="44"/>
        <v>18.899999999999999</v>
      </c>
      <c r="AO38" s="34" t="str">
        <f t="shared" si="45"/>
        <v>18.90</v>
      </c>
      <c r="AP38" s="1" t="s">
        <v>168</v>
      </c>
      <c r="AQ38" s="2" t="s">
        <v>169</v>
      </c>
      <c r="AR38" s="3" t="s">
        <v>175</v>
      </c>
      <c r="AS38" s="4" t="s">
        <v>176</v>
      </c>
      <c r="AU38" s="20" t="s">
        <v>384</v>
      </c>
    </row>
    <row r="39" spans="1:48" ht="29.25" customHeight="1" x14ac:dyDescent="0.25">
      <c r="A39" s="28">
        <v>34</v>
      </c>
      <c r="B39" s="29" t="s">
        <v>315</v>
      </c>
      <c r="C39" s="28">
        <v>17008946</v>
      </c>
      <c r="D39" s="29" t="s">
        <v>146</v>
      </c>
      <c r="E39" s="30" t="s">
        <v>145</v>
      </c>
      <c r="F39" s="29" t="s">
        <v>77</v>
      </c>
      <c r="G39" s="28" t="s">
        <v>39</v>
      </c>
      <c r="H39" s="30" t="s">
        <v>35</v>
      </c>
      <c r="I39" s="30" t="s">
        <v>27</v>
      </c>
      <c r="J39" s="30" t="s">
        <v>28</v>
      </c>
      <c r="K39" s="29" t="s">
        <v>316</v>
      </c>
      <c r="L39" s="28" t="s">
        <v>120</v>
      </c>
      <c r="M39" s="31" t="s">
        <v>121</v>
      </c>
      <c r="N39" s="31" t="s">
        <v>194</v>
      </c>
      <c r="O39" s="32">
        <v>1</v>
      </c>
      <c r="P39" s="32" t="s">
        <v>33</v>
      </c>
      <c r="Q39" s="33" t="s">
        <v>31</v>
      </c>
      <c r="R39" s="30" t="s">
        <v>32</v>
      </c>
      <c r="S39" s="34">
        <v>0</v>
      </c>
      <c r="T39" s="30" t="s">
        <v>34</v>
      </c>
      <c r="U39" s="34">
        <v>1</v>
      </c>
      <c r="V39" s="34">
        <v>6</v>
      </c>
      <c r="W39" s="34" t="str">
        <f t="shared" si="36"/>
        <v>6.00</v>
      </c>
      <c r="X39" s="30" t="s">
        <v>36</v>
      </c>
      <c r="Y39" s="34">
        <v>1</v>
      </c>
      <c r="Z39" s="34">
        <v>6.25</v>
      </c>
      <c r="AA39" s="34" t="str">
        <f t="shared" si="37"/>
        <v>6.25</v>
      </c>
      <c r="AB39" s="30" t="s">
        <v>37</v>
      </c>
      <c r="AC39" s="34">
        <v>1</v>
      </c>
      <c r="AD39" s="34">
        <v>3.4</v>
      </c>
      <c r="AE39" s="34">
        <v>0</v>
      </c>
      <c r="AF39" s="34" t="str">
        <f t="shared" si="38"/>
        <v>3.40</v>
      </c>
      <c r="AG39" s="34">
        <f t="shared" si="39"/>
        <v>0.75</v>
      </c>
      <c r="AH39" s="34">
        <f>+AG39</f>
        <v>0.75</v>
      </c>
      <c r="AI39" s="34">
        <v>0</v>
      </c>
      <c r="AJ39" s="35">
        <f t="shared" si="41"/>
        <v>0.75</v>
      </c>
      <c r="AK39" s="35" t="str">
        <f t="shared" si="42"/>
        <v>0.75</v>
      </c>
      <c r="AL39" s="35">
        <f>V39+Z39+AD39</f>
        <v>15.65</v>
      </c>
      <c r="AM39" s="35" t="str">
        <f t="shared" si="43"/>
        <v>15.65</v>
      </c>
      <c r="AN39" s="34">
        <f t="shared" si="44"/>
        <v>16.399999999999999</v>
      </c>
      <c r="AO39" s="34" t="str">
        <f t="shared" si="45"/>
        <v>16.40</v>
      </c>
      <c r="AP39" s="1" t="s">
        <v>168</v>
      </c>
      <c r="AQ39" s="2" t="s">
        <v>169</v>
      </c>
      <c r="AR39" s="3" t="s">
        <v>178</v>
      </c>
      <c r="AS39" s="4" t="s">
        <v>179</v>
      </c>
      <c r="AU39" s="20" t="s">
        <v>384</v>
      </c>
    </row>
    <row r="40" spans="1:48" ht="29.25" customHeight="1" x14ac:dyDescent="0.25">
      <c r="A40" s="28">
        <v>35</v>
      </c>
      <c r="B40" s="29" t="s">
        <v>317</v>
      </c>
      <c r="C40" s="28">
        <v>17004316</v>
      </c>
      <c r="D40" s="29" t="s">
        <v>319</v>
      </c>
      <c r="E40" s="30" t="s">
        <v>129</v>
      </c>
      <c r="F40" s="29" t="s">
        <v>124</v>
      </c>
      <c r="G40" s="28" t="s">
        <v>39</v>
      </c>
      <c r="H40" s="30" t="s">
        <v>35</v>
      </c>
      <c r="I40" s="30" t="s">
        <v>27</v>
      </c>
      <c r="J40" s="30" t="s">
        <v>28</v>
      </c>
      <c r="K40" s="29" t="s">
        <v>318</v>
      </c>
      <c r="L40" s="28" t="s">
        <v>130</v>
      </c>
      <c r="M40" s="31" t="s">
        <v>131</v>
      </c>
      <c r="N40" s="31" t="s">
        <v>194</v>
      </c>
      <c r="O40" s="32">
        <v>2</v>
      </c>
      <c r="P40" s="28" t="s">
        <v>33</v>
      </c>
      <c r="Q40" s="33" t="s">
        <v>31</v>
      </c>
      <c r="R40" s="30" t="s">
        <v>32</v>
      </c>
      <c r="S40" s="34">
        <v>0</v>
      </c>
      <c r="T40" s="30" t="s">
        <v>34</v>
      </c>
      <c r="U40" s="34">
        <v>1</v>
      </c>
      <c r="V40" s="34">
        <v>8.4</v>
      </c>
      <c r="W40" s="34" t="str">
        <f t="shared" ref="W40:W47" si="47">TEXT(V40,"0.00")</f>
        <v>8.40</v>
      </c>
      <c r="X40" s="30" t="s">
        <v>36</v>
      </c>
      <c r="Y40" s="34">
        <v>1</v>
      </c>
      <c r="Z40" s="34">
        <v>8.5</v>
      </c>
      <c r="AA40" s="34" t="str">
        <f t="shared" ref="AA40:AA47" si="48">TEXT(Z40,"0.00")</f>
        <v>8.50</v>
      </c>
      <c r="AB40" s="30" t="s">
        <v>37</v>
      </c>
      <c r="AC40" s="34">
        <v>1</v>
      </c>
      <c r="AD40" s="34">
        <v>6.2</v>
      </c>
      <c r="AE40" s="34">
        <v>0</v>
      </c>
      <c r="AF40" s="34" t="str">
        <f t="shared" ref="AF40:AF47" si="49">TEXT(AD40,"0.00")</f>
        <v>6.20</v>
      </c>
      <c r="AG40" s="34">
        <f t="shared" ref="AG40:AG47" si="50">IF(O40=1,0.75,IF(O40=2,0.25,IF(O40="2NT",0.5)))</f>
        <v>0.25</v>
      </c>
      <c r="AH40" s="34">
        <f t="shared" ref="AH40" si="51">+AG40</f>
        <v>0.25</v>
      </c>
      <c r="AI40" s="34">
        <v>0</v>
      </c>
      <c r="AJ40" s="35">
        <f t="shared" ref="AJ40:AJ46" si="52">AH40+AI40</f>
        <v>0.25</v>
      </c>
      <c r="AK40" s="35" t="str">
        <f t="shared" ref="AK40:AK47" si="53">TEXT(AJ40,"0.00")</f>
        <v>0.25</v>
      </c>
      <c r="AL40" s="35">
        <f>V40+Z40+AD40</f>
        <v>23.099999999999998</v>
      </c>
      <c r="AM40" s="35" t="str">
        <f t="shared" ref="AM40:AM47" si="54">TEXT(AL40,"0.00")</f>
        <v>23.10</v>
      </c>
      <c r="AN40" s="34">
        <f t="shared" si="44"/>
        <v>23.349999999999998</v>
      </c>
      <c r="AO40" s="34" t="str">
        <f t="shared" ref="AO40:AO47" si="55">TEXT(AN40,"0.00")</f>
        <v>23.35</v>
      </c>
      <c r="AP40" s="1" t="s">
        <v>168</v>
      </c>
      <c r="AQ40" s="2" t="s">
        <v>169</v>
      </c>
      <c r="AR40" s="3" t="s">
        <v>178</v>
      </c>
      <c r="AS40" s="4" t="s">
        <v>179</v>
      </c>
      <c r="AU40" s="20" t="s">
        <v>384</v>
      </c>
    </row>
    <row r="41" spans="1:48" ht="29.25" customHeight="1" x14ac:dyDescent="0.25">
      <c r="A41" s="28">
        <v>36</v>
      </c>
      <c r="B41" s="29" t="s">
        <v>320</v>
      </c>
      <c r="C41" s="28">
        <v>17003795</v>
      </c>
      <c r="D41" s="29" t="s">
        <v>322</v>
      </c>
      <c r="E41" s="30" t="s">
        <v>83</v>
      </c>
      <c r="F41" s="29" t="s">
        <v>75</v>
      </c>
      <c r="G41" s="28" t="s">
        <v>39</v>
      </c>
      <c r="H41" s="30" t="s">
        <v>35</v>
      </c>
      <c r="I41" s="30" t="s">
        <v>27</v>
      </c>
      <c r="J41" s="30" t="s">
        <v>28</v>
      </c>
      <c r="K41" s="29" t="s">
        <v>321</v>
      </c>
      <c r="L41" s="28" t="s">
        <v>120</v>
      </c>
      <c r="M41" s="31" t="s">
        <v>121</v>
      </c>
      <c r="N41" s="31" t="s">
        <v>194</v>
      </c>
      <c r="O41" s="32">
        <v>2</v>
      </c>
      <c r="P41" s="32" t="s">
        <v>33</v>
      </c>
      <c r="Q41" s="33" t="s">
        <v>31</v>
      </c>
      <c r="R41" s="30" t="s">
        <v>32</v>
      </c>
      <c r="S41" s="34">
        <v>0</v>
      </c>
      <c r="T41" s="30" t="s">
        <v>34</v>
      </c>
      <c r="U41" s="34">
        <v>1</v>
      </c>
      <c r="V41" s="34">
        <v>7.8</v>
      </c>
      <c r="W41" s="34" t="str">
        <f t="shared" si="47"/>
        <v>7.80</v>
      </c>
      <c r="X41" s="30" t="s">
        <v>36</v>
      </c>
      <c r="Y41" s="34">
        <v>1</v>
      </c>
      <c r="Z41" s="34">
        <v>7.25</v>
      </c>
      <c r="AA41" s="34" t="str">
        <f t="shared" si="48"/>
        <v>7.25</v>
      </c>
      <c r="AB41" s="30" t="s">
        <v>37</v>
      </c>
      <c r="AC41" s="34">
        <v>1</v>
      </c>
      <c r="AD41" s="34">
        <v>4.8</v>
      </c>
      <c r="AE41" s="34">
        <v>0</v>
      </c>
      <c r="AF41" s="34" t="str">
        <f t="shared" si="49"/>
        <v>4.80</v>
      </c>
      <c r="AG41" s="34">
        <f t="shared" si="50"/>
        <v>0.25</v>
      </c>
      <c r="AH41" s="34">
        <f>+AG41</f>
        <v>0.25</v>
      </c>
      <c r="AI41" s="34">
        <v>0</v>
      </c>
      <c r="AJ41" s="35">
        <f t="shared" si="52"/>
        <v>0.25</v>
      </c>
      <c r="AK41" s="35" t="str">
        <f t="shared" si="53"/>
        <v>0.25</v>
      </c>
      <c r="AL41" s="35">
        <f>V41+Z41+AD41</f>
        <v>19.850000000000001</v>
      </c>
      <c r="AM41" s="35" t="str">
        <f t="shared" si="54"/>
        <v>19.85</v>
      </c>
      <c r="AN41" s="34">
        <f t="shared" si="44"/>
        <v>20.100000000000001</v>
      </c>
      <c r="AO41" s="34" t="str">
        <f t="shared" si="55"/>
        <v>20.10</v>
      </c>
      <c r="AP41" s="1" t="s">
        <v>168</v>
      </c>
      <c r="AQ41" s="2" t="s">
        <v>169</v>
      </c>
      <c r="AR41" s="3" t="s">
        <v>178</v>
      </c>
      <c r="AS41" s="4" t="s">
        <v>179</v>
      </c>
      <c r="AU41" s="20" t="s">
        <v>384</v>
      </c>
    </row>
    <row r="42" spans="1:48" ht="29.25" customHeight="1" x14ac:dyDescent="0.25">
      <c r="A42" s="28">
        <v>37</v>
      </c>
      <c r="B42" s="29" t="s">
        <v>323</v>
      </c>
      <c r="C42" s="28">
        <v>17008159</v>
      </c>
      <c r="D42" s="29" t="s">
        <v>154</v>
      </c>
      <c r="E42" s="30" t="s">
        <v>153</v>
      </c>
      <c r="F42" s="29" t="s">
        <v>51</v>
      </c>
      <c r="G42" s="28" t="s">
        <v>39</v>
      </c>
      <c r="H42" s="30" t="s">
        <v>35</v>
      </c>
      <c r="I42" s="30" t="s">
        <v>27</v>
      </c>
      <c r="J42" s="30" t="s">
        <v>28</v>
      </c>
      <c r="K42" s="29" t="s">
        <v>324</v>
      </c>
      <c r="L42" s="28" t="s">
        <v>120</v>
      </c>
      <c r="M42" s="31" t="s">
        <v>121</v>
      </c>
      <c r="N42" s="31" t="s">
        <v>194</v>
      </c>
      <c r="O42" s="32">
        <v>2</v>
      </c>
      <c r="P42" s="32" t="s">
        <v>33</v>
      </c>
      <c r="Q42" s="33" t="s">
        <v>31</v>
      </c>
      <c r="R42" s="30" t="s">
        <v>32</v>
      </c>
      <c r="S42" s="34">
        <v>0</v>
      </c>
      <c r="T42" s="30" t="s">
        <v>34</v>
      </c>
      <c r="U42" s="34">
        <v>1</v>
      </c>
      <c r="V42" s="34">
        <v>7.4</v>
      </c>
      <c r="W42" s="34" t="str">
        <f t="shared" ref="W42" si="56">TEXT(V42,"0.00")</f>
        <v>7.40</v>
      </c>
      <c r="X42" s="30" t="s">
        <v>36</v>
      </c>
      <c r="Y42" s="34">
        <v>1</v>
      </c>
      <c r="Z42" s="34">
        <v>7.75</v>
      </c>
      <c r="AA42" s="34" t="str">
        <f t="shared" ref="AA42" si="57">TEXT(Z42,"0.00")</f>
        <v>7.75</v>
      </c>
      <c r="AB42" s="30" t="s">
        <v>37</v>
      </c>
      <c r="AC42" s="34">
        <v>1</v>
      </c>
      <c r="AD42" s="34">
        <v>7</v>
      </c>
      <c r="AE42" s="34">
        <v>0</v>
      </c>
      <c r="AF42" s="34" t="str">
        <f t="shared" ref="AF42" si="58">TEXT(AD42,"0.00")</f>
        <v>7.00</v>
      </c>
      <c r="AG42" s="34">
        <f t="shared" ref="AG42" si="59">IF(O42=1,0.75,IF(O42=2,0.25,IF(O42="2NT",0.5)))</f>
        <v>0.25</v>
      </c>
      <c r="AH42" s="34">
        <f>+AG42</f>
        <v>0.25</v>
      </c>
      <c r="AI42" s="34">
        <v>0</v>
      </c>
      <c r="AJ42" s="35">
        <f t="shared" ref="AJ42" si="60">AH42+AI42</f>
        <v>0.25</v>
      </c>
      <c r="AK42" s="35" t="str">
        <f t="shared" ref="AK42" si="61">TEXT(AJ42,"0.00")</f>
        <v>0.25</v>
      </c>
      <c r="AL42" s="35">
        <f>V42+Z42+AD42</f>
        <v>22.15</v>
      </c>
      <c r="AM42" s="35" t="str">
        <f t="shared" ref="AM42" si="62">TEXT(AL42,"0.00")</f>
        <v>22.15</v>
      </c>
      <c r="AN42" s="34">
        <f t="shared" si="44"/>
        <v>22.4</v>
      </c>
      <c r="AO42" s="34" t="str">
        <f t="shared" ref="AO42" si="63">TEXT(AN42,"0.00")</f>
        <v>22.40</v>
      </c>
      <c r="AP42" s="1" t="s">
        <v>168</v>
      </c>
      <c r="AQ42" s="2" t="s">
        <v>169</v>
      </c>
      <c r="AR42" s="3" t="s">
        <v>178</v>
      </c>
      <c r="AS42" s="4" t="s">
        <v>179</v>
      </c>
      <c r="AU42" s="20" t="s">
        <v>384</v>
      </c>
    </row>
    <row r="43" spans="1:48" ht="29.25" customHeight="1" x14ac:dyDescent="0.25">
      <c r="A43" s="28">
        <v>38</v>
      </c>
      <c r="B43" s="29" t="s">
        <v>325</v>
      </c>
      <c r="C43" s="28">
        <v>17010068</v>
      </c>
      <c r="D43" s="29" t="s">
        <v>328</v>
      </c>
      <c r="E43" s="30" t="s">
        <v>326</v>
      </c>
      <c r="F43" s="29" t="s">
        <v>43</v>
      </c>
      <c r="G43" s="28" t="s">
        <v>26</v>
      </c>
      <c r="H43" s="30" t="s">
        <v>35</v>
      </c>
      <c r="I43" s="30" t="s">
        <v>27</v>
      </c>
      <c r="J43" s="30" t="s">
        <v>28</v>
      </c>
      <c r="K43" s="29" t="s">
        <v>327</v>
      </c>
      <c r="L43" s="28" t="s">
        <v>117</v>
      </c>
      <c r="M43" s="31" t="s">
        <v>118</v>
      </c>
      <c r="N43" s="31" t="s">
        <v>194</v>
      </c>
      <c r="O43" s="32">
        <v>2</v>
      </c>
      <c r="P43" s="36" t="s">
        <v>33</v>
      </c>
      <c r="Q43" s="33" t="s">
        <v>114</v>
      </c>
      <c r="R43" s="30" t="s">
        <v>119</v>
      </c>
      <c r="S43" s="35">
        <v>0</v>
      </c>
      <c r="T43" s="30" t="s">
        <v>34</v>
      </c>
      <c r="U43" s="34">
        <v>1</v>
      </c>
      <c r="V43" s="34">
        <v>7.2</v>
      </c>
      <c r="W43" s="34" t="str">
        <f t="shared" si="47"/>
        <v>7.20</v>
      </c>
      <c r="X43" s="30" t="s">
        <v>42</v>
      </c>
      <c r="Y43" s="34">
        <v>1</v>
      </c>
      <c r="Z43" s="34">
        <v>7.5</v>
      </c>
      <c r="AA43" s="34" t="str">
        <f t="shared" si="48"/>
        <v>7.50</v>
      </c>
      <c r="AB43" s="30" t="s">
        <v>116</v>
      </c>
      <c r="AC43" s="34">
        <v>1</v>
      </c>
      <c r="AD43" s="34">
        <v>8</v>
      </c>
      <c r="AE43" s="34">
        <v>0</v>
      </c>
      <c r="AF43" s="34" t="str">
        <f t="shared" si="49"/>
        <v>8.00</v>
      </c>
      <c r="AG43" s="34">
        <f t="shared" si="50"/>
        <v>0.25</v>
      </c>
      <c r="AH43" s="34">
        <f t="shared" ref="AH43:AH45" si="64">+AG43</f>
        <v>0.25</v>
      </c>
      <c r="AI43" s="34">
        <v>0</v>
      </c>
      <c r="AJ43" s="35">
        <f t="shared" si="52"/>
        <v>0.25</v>
      </c>
      <c r="AK43" s="35" t="str">
        <f t="shared" si="53"/>
        <v>0.25</v>
      </c>
      <c r="AL43" s="35">
        <f t="shared" ref="AL43" si="65">V43+Z43+AD43</f>
        <v>22.7</v>
      </c>
      <c r="AM43" s="35" t="str">
        <f t="shared" si="54"/>
        <v>22.70</v>
      </c>
      <c r="AN43" s="34">
        <f t="shared" ref="AN43" si="66">V43+Z43+AD43+AJ43</f>
        <v>22.95</v>
      </c>
      <c r="AO43" s="34" t="str">
        <f t="shared" si="55"/>
        <v>22.95</v>
      </c>
      <c r="AP43" s="1" t="s">
        <v>168</v>
      </c>
      <c r="AQ43" s="2" t="s">
        <v>169</v>
      </c>
      <c r="AR43" s="3" t="s">
        <v>175</v>
      </c>
      <c r="AS43" s="4" t="s">
        <v>176</v>
      </c>
      <c r="AU43" s="20" t="s">
        <v>384</v>
      </c>
    </row>
    <row r="44" spans="1:48" ht="29.25" customHeight="1" x14ac:dyDescent="0.25">
      <c r="A44" s="28">
        <v>39</v>
      </c>
      <c r="B44" s="29" t="s">
        <v>329</v>
      </c>
      <c r="C44" s="28">
        <v>17008089</v>
      </c>
      <c r="D44" s="29" t="s">
        <v>136</v>
      </c>
      <c r="E44" s="30" t="s">
        <v>137</v>
      </c>
      <c r="F44" s="29" t="s">
        <v>73</v>
      </c>
      <c r="G44" s="28" t="s">
        <v>26</v>
      </c>
      <c r="H44" s="30" t="s">
        <v>35</v>
      </c>
      <c r="I44" s="30" t="s">
        <v>27</v>
      </c>
      <c r="J44" s="30" t="s">
        <v>28</v>
      </c>
      <c r="K44" s="29"/>
      <c r="L44" s="28" t="s">
        <v>130</v>
      </c>
      <c r="M44" s="31" t="s">
        <v>131</v>
      </c>
      <c r="N44" s="31" t="s">
        <v>194</v>
      </c>
      <c r="O44" s="32">
        <v>2</v>
      </c>
      <c r="P44" s="28" t="s">
        <v>33</v>
      </c>
      <c r="Q44" s="33" t="s">
        <v>31</v>
      </c>
      <c r="R44" s="30" t="s">
        <v>32</v>
      </c>
      <c r="S44" s="34">
        <v>0</v>
      </c>
      <c r="T44" s="30" t="s">
        <v>34</v>
      </c>
      <c r="U44" s="34">
        <v>1</v>
      </c>
      <c r="V44" s="34">
        <v>6</v>
      </c>
      <c r="W44" s="34" t="str">
        <f t="shared" si="47"/>
        <v>6.00</v>
      </c>
      <c r="X44" s="30" t="s">
        <v>36</v>
      </c>
      <c r="Y44" s="34">
        <v>1</v>
      </c>
      <c r="Z44" s="34">
        <v>6.5</v>
      </c>
      <c r="AA44" s="34" t="str">
        <f t="shared" si="48"/>
        <v>6.50</v>
      </c>
      <c r="AB44" s="30" t="s">
        <v>37</v>
      </c>
      <c r="AC44" s="34">
        <v>1</v>
      </c>
      <c r="AD44" s="34">
        <v>4</v>
      </c>
      <c r="AE44" s="34">
        <v>0</v>
      </c>
      <c r="AF44" s="34" t="str">
        <f t="shared" si="49"/>
        <v>4.00</v>
      </c>
      <c r="AG44" s="34">
        <f t="shared" si="50"/>
        <v>0.25</v>
      </c>
      <c r="AH44" s="34">
        <f t="shared" si="64"/>
        <v>0.25</v>
      </c>
      <c r="AI44" s="34">
        <v>0</v>
      </c>
      <c r="AJ44" s="35">
        <f t="shared" si="52"/>
        <v>0.25</v>
      </c>
      <c r="AK44" s="35" t="str">
        <f t="shared" si="53"/>
        <v>0.25</v>
      </c>
      <c r="AL44" s="35">
        <f>V44+Z44+AD44</f>
        <v>16.5</v>
      </c>
      <c r="AM44" s="35" t="str">
        <f t="shared" si="54"/>
        <v>16.50</v>
      </c>
      <c r="AN44" s="34">
        <f>V44+Z44+AD44+AJ44</f>
        <v>16.75</v>
      </c>
      <c r="AO44" s="34" t="str">
        <f t="shared" si="55"/>
        <v>16.75</v>
      </c>
      <c r="AP44" s="1" t="s">
        <v>168</v>
      </c>
      <c r="AQ44" s="2" t="s">
        <v>169</v>
      </c>
      <c r="AR44" s="3" t="s">
        <v>178</v>
      </c>
      <c r="AS44" s="4" t="s">
        <v>179</v>
      </c>
      <c r="AU44" s="20" t="s">
        <v>384</v>
      </c>
    </row>
    <row r="45" spans="1:48" ht="29.25" customHeight="1" x14ac:dyDescent="0.25">
      <c r="A45" s="28">
        <v>40</v>
      </c>
      <c r="B45" s="29" t="s">
        <v>330</v>
      </c>
      <c r="C45" s="28">
        <v>17002703</v>
      </c>
      <c r="D45" s="29" t="s">
        <v>331</v>
      </c>
      <c r="E45" s="30" t="s">
        <v>332</v>
      </c>
      <c r="F45" s="29" t="s">
        <v>102</v>
      </c>
      <c r="G45" s="28" t="s">
        <v>26</v>
      </c>
      <c r="H45" s="30" t="s">
        <v>35</v>
      </c>
      <c r="I45" s="30" t="s">
        <v>27</v>
      </c>
      <c r="J45" s="30" t="s">
        <v>28</v>
      </c>
      <c r="K45" s="29" t="s">
        <v>333</v>
      </c>
      <c r="L45" s="28" t="s">
        <v>69</v>
      </c>
      <c r="M45" s="31" t="s">
        <v>70</v>
      </c>
      <c r="N45" s="31" t="s">
        <v>195</v>
      </c>
      <c r="O45" s="32">
        <v>1</v>
      </c>
      <c r="P45" s="36" t="s">
        <v>140</v>
      </c>
      <c r="Q45" s="33" t="s">
        <v>44</v>
      </c>
      <c r="R45" s="30" t="s">
        <v>45</v>
      </c>
      <c r="S45" s="34">
        <v>0</v>
      </c>
      <c r="T45" s="30" t="s">
        <v>36</v>
      </c>
      <c r="U45" s="34">
        <v>1</v>
      </c>
      <c r="V45" s="34">
        <v>7.75</v>
      </c>
      <c r="W45" s="34" t="str">
        <f t="shared" si="47"/>
        <v>7.75</v>
      </c>
      <c r="X45" s="30" t="s">
        <v>37</v>
      </c>
      <c r="Y45" s="34">
        <v>1</v>
      </c>
      <c r="Z45" s="34">
        <v>3.8</v>
      </c>
      <c r="AA45" s="34" t="str">
        <f t="shared" si="48"/>
        <v>3.80</v>
      </c>
      <c r="AB45" s="30" t="s">
        <v>46</v>
      </c>
      <c r="AC45" s="34">
        <v>1</v>
      </c>
      <c r="AD45" s="34">
        <v>8</v>
      </c>
      <c r="AE45" s="34">
        <v>0</v>
      </c>
      <c r="AF45" s="34" t="str">
        <f t="shared" si="49"/>
        <v>8.00</v>
      </c>
      <c r="AG45" s="34">
        <f t="shared" si="50"/>
        <v>0.75</v>
      </c>
      <c r="AH45" s="34">
        <f t="shared" si="64"/>
        <v>0.75</v>
      </c>
      <c r="AI45" s="34">
        <v>2</v>
      </c>
      <c r="AJ45" s="35">
        <f t="shared" si="52"/>
        <v>2.75</v>
      </c>
      <c r="AK45" s="35" t="str">
        <f t="shared" si="53"/>
        <v>2.75</v>
      </c>
      <c r="AL45" s="35">
        <f t="shared" ref="AL45" si="67">V45+Z45+AD45</f>
        <v>19.55</v>
      </c>
      <c r="AM45" s="35" t="str">
        <f t="shared" si="54"/>
        <v>19.55</v>
      </c>
      <c r="AN45" s="34">
        <f>V45+Z45+AD45+AJ45</f>
        <v>22.3</v>
      </c>
      <c r="AO45" s="34" t="str">
        <f t="shared" si="55"/>
        <v>22.30</v>
      </c>
      <c r="AP45" s="1" t="s">
        <v>168</v>
      </c>
      <c r="AQ45" s="2" t="s">
        <v>169</v>
      </c>
      <c r="AR45" s="3" t="s">
        <v>175</v>
      </c>
      <c r="AS45" s="4" t="s">
        <v>176</v>
      </c>
      <c r="AU45" s="20" t="s">
        <v>384</v>
      </c>
    </row>
    <row r="46" spans="1:48" ht="29.25" customHeight="1" x14ac:dyDescent="0.25">
      <c r="A46" s="28">
        <v>41</v>
      </c>
      <c r="B46" s="29" t="s">
        <v>334</v>
      </c>
      <c r="C46" s="28">
        <v>17007429</v>
      </c>
      <c r="D46" s="29" t="s">
        <v>337</v>
      </c>
      <c r="E46" s="30" t="s">
        <v>335</v>
      </c>
      <c r="F46" s="29" t="s">
        <v>64</v>
      </c>
      <c r="G46" s="28" t="s">
        <v>39</v>
      </c>
      <c r="H46" s="30" t="s">
        <v>35</v>
      </c>
      <c r="I46" s="30" t="s">
        <v>27</v>
      </c>
      <c r="J46" s="30" t="s">
        <v>28</v>
      </c>
      <c r="K46" s="29" t="s">
        <v>336</v>
      </c>
      <c r="L46" s="28" t="s">
        <v>29</v>
      </c>
      <c r="M46" s="31" t="s">
        <v>30</v>
      </c>
      <c r="N46" s="31" t="s">
        <v>194</v>
      </c>
      <c r="O46" s="32">
        <v>2</v>
      </c>
      <c r="P46" s="36"/>
      <c r="Q46" s="33" t="s">
        <v>31</v>
      </c>
      <c r="R46" s="30" t="s">
        <v>32</v>
      </c>
      <c r="S46" s="35" t="s">
        <v>33</v>
      </c>
      <c r="T46" s="30" t="s">
        <v>34</v>
      </c>
      <c r="U46" s="34">
        <v>1</v>
      </c>
      <c r="V46" s="34">
        <v>8.4</v>
      </c>
      <c r="W46" s="34" t="str">
        <f t="shared" si="47"/>
        <v>8.40</v>
      </c>
      <c r="X46" s="30" t="s">
        <v>36</v>
      </c>
      <c r="Y46" s="34">
        <v>1</v>
      </c>
      <c r="Z46" s="34">
        <v>6.75</v>
      </c>
      <c r="AA46" s="34" t="str">
        <f t="shared" si="48"/>
        <v>6.75</v>
      </c>
      <c r="AB46" s="30" t="s">
        <v>37</v>
      </c>
      <c r="AC46" s="34">
        <v>2</v>
      </c>
      <c r="AD46" s="34">
        <v>5</v>
      </c>
      <c r="AE46" s="34">
        <v>0</v>
      </c>
      <c r="AF46" s="34" t="str">
        <f t="shared" si="49"/>
        <v>5.00</v>
      </c>
      <c r="AG46" s="34">
        <f t="shared" si="50"/>
        <v>0.25</v>
      </c>
      <c r="AH46" s="34">
        <f t="shared" ref="AH46" si="68">IF(AG46=0.75,1,IF(AG46=0.5,0.66,IF(AG46=0.25,0.33)))</f>
        <v>0.33</v>
      </c>
      <c r="AI46" s="34">
        <v>0</v>
      </c>
      <c r="AJ46" s="35">
        <f t="shared" si="52"/>
        <v>0.33</v>
      </c>
      <c r="AK46" s="35" t="str">
        <f t="shared" si="53"/>
        <v>0.33</v>
      </c>
      <c r="AL46" s="35">
        <f>V46+Z46+AD46*2</f>
        <v>25.15</v>
      </c>
      <c r="AM46" s="35" t="str">
        <f t="shared" si="54"/>
        <v>25.15</v>
      </c>
      <c r="AN46" s="34">
        <f t="shared" ref="AN46" si="69">AL46+AJ46</f>
        <v>25.479999999999997</v>
      </c>
      <c r="AO46" s="34" t="str">
        <f t="shared" si="55"/>
        <v>25.48</v>
      </c>
      <c r="AP46" s="1" t="s">
        <v>168</v>
      </c>
      <c r="AQ46" s="2" t="s">
        <v>169</v>
      </c>
      <c r="AR46" s="3" t="s">
        <v>175</v>
      </c>
      <c r="AS46" s="4" t="s">
        <v>176</v>
      </c>
      <c r="AU46" s="20" t="s">
        <v>384</v>
      </c>
    </row>
    <row r="47" spans="1:48" ht="29.25" customHeight="1" x14ac:dyDescent="0.25">
      <c r="A47" s="28">
        <v>42</v>
      </c>
      <c r="B47" s="29" t="s">
        <v>338</v>
      </c>
      <c r="C47" s="29">
        <v>17006342</v>
      </c>
      <c r="D47" s="29" t="s">
        <v>340</v>
      </c>
      <c r="E47" s="30" t="s">
        <v>152</v>
      </c>
      <c r="F47" s="29" t="s">
        <v>66</v>
      </c>
      <c r="G47" s="28" t="s">
        <v>39</v>
      </c>
      <c r="H47" s="30" t="s">
        <v>35</v>
      </c>
      <c r="I47" s="30" t="s">
        <v>27</v>
      </c>
      <c r="J47" s="30" t="s">
        <v>28</v>
      </c>
      <c r="K47" s="29" t="s">
        <v>339</v>
      </c>
      <c r="L47" s="28" t="s">
        <v>98</v>
      </c>
      <c r="M47" s="31" t="s">
        <v>99</v>
      </c>
      <c r="N47" s="31" t="s">
        <v>194</v>
      </c>
      <c r="O47" s="32">
        <v>2</v>
      </c>
      <c r="P47" s="36" t="s">
        <v>33</v>
      </c>
      <c r="Q47" s="33" t="s">
        <v>44</v>
      </c>
      <c r="R47" s="30" t="s">
        <v>32</v>
      </c>
      <c r="S47" s="34">
        <v>0</v>
      </c>
      <c r="T47" s="30" t="s">
        <v>36</v>
      </c>
      <c r="U47" s="34">
        <v>1</v>
      </c>
      <c r="V47" s="34">
        <v>7.75</v>
      </c>
      <c r="W47" s="34" t="str">
        <f t="shared" si="47"/>
        <v>7.75</v>
      </c>
      <c r="X47" s="30" t="s">
        <v>37</v>
      </c>
      <c r="Y47" s="34">
        <v>1</v>
      </c>
      <c r="Z47" s="34">
        <v>6.6</v>
      </c>
      <c r="AA47" s="34" t="str">
        <f t="shared" si="48"/>
        <v>6.60</v>
      </c>
      <c r="AB47" s="30" t="s">
        <v>46</v>
      </c>
      <c r="AC47" s="34">
        <v>1</v>
      </c>
      <c r="AD47" s="34">
        <v>7.5</v>
      </c>
      <c r="AE47" s="34">
        <v>0</v>
      </c>
      <c r="AF47" s="34" t="str">
        <f t="shared" si="49"/>
        <v>7.50</v>
      </c>
      <c r="AG47" s="34">
        <f t="shared" si="50"/>
        <v>0.25</v>
      </c>
      <c r="AH47" s="34">
        <f>+AG47</f>
        <v>0.25</v>
      </c>
      <c r="AI47" s="34">
        <v>0</v>
      </c>
      <c r="AJ47" s="35">
        <f>AH47+AI47</f>
        <v>0.25</v>
      </c>
      <c r="AK47" s="35" t="str">
        <f t="shared" si="53"/>
        <v>0.25</v>
      </c>
      <c r="AL47" s="35">
        <f t="shared" ref="AL47" si="70">V47+Z47+AD47</f>
        <v>21.85</v>
      </c>
      <c r="AM47" s="35" t="str">
        <f t="shared" si="54"/>
        <v>21.85</v>
      </c>
      <c r="AN47" s="34">
        <f>V47+Z47+AD47+AJ47</f>
        <v>22.1</v>
      </c>
      <c r="AO47" s="34" t="str">
        <f t="shared" si="55"/>
        <v>22.10</v>
      </c>
      <c r="AP47" s="1" t="s">
        <v>168</v>
      </c>
      <c r="AQ47" s="2" t="s">
        <v>169</v>
      </c>
      <c r="AR47" s="3" t="s">
        <v>175</v>
      </c>
      <c r="AS47" s="4" t="s">
        <v>176</v>
      </c>
      <c r="AU47" s="20" t="s">
        <v>384</v>
      </c>
      <c r="AV47" s="23"/>
    </row>
    <row r="48" spans="1:48" ht="29.25" customHeight="1" x14ac:dyDescent="0.25">
      <c r="A48" s="28">
        <v>43</v>
      </c>
      <c r="B48" s="29" t="s">
        <v>341</v>
      </c>
      <c r="C48" s="29">
        <v>17003385</v>
      </c>
      <c r="D48" s="29" t="s">
        <v>343</v>
      </c>
      <c r="E48" s="30" t="s">
        <v>142</v>
      </c>
      <c r="F48" s="29" t="s">
        <v>55</v>
      </c>
      <c r="G48" s="28" t="s">
        <v>39</v>
      </c>
      <c r="H48" s="30" t="s">
        <v>35</v>
      </c>
      <c r="I48" s="30" t="s">
        <v>27</v>
      </c>
      <c r="J48" s="30" t="s">
        <v>28</v>
      </c>
      <c r="K48" s="29" t="s">
        <v>342</v>
      </c>
      <c r="L48" s="28" t="s">
        <v>98</v>
      </c>
      <c r="M48" s="31" t="s">
        <v>99</v>
      </c>
      <c r="N48" s="31" t="s">
        <v>194</v>
      </c>
      <c r="O48" s="32" t="s">
        <v>139</v>
      </c>
      <c r="P48" s="36" t="s">
        <v>33</v>
      </c>
      <c r="Q48" s="33" t="s">
        <v>31</v>
      </c>
      <c r="R48" s="30" t="s">
        <v>32</v>
      </c>
      <c r="S48" s="34">
        <v>0</v>
      </c>
      <c r="T48" s="30" t="s">
        <v>34</v>
      </c>
      <c r="U48" s="34">
        <v>1</v>
      </c>
      <c r="V48" s="34">
        <v>7.8</v>
      </c>
      <c r="W48" s="34" t="str">
        <f t="shared" ref="W48:W50" si="71">TEXT(V48,"0.00")</f>
        <v>7.80</v>
      </c>
      <c r="X48" s="30" t="s">
        <v>36</v>
      </c>
      <c r="Y48" s="34">
        <v>1</v>
      </c>
      <c r="Z48" s="34">
        <v>7</v>
      </c>
      <c r="AA48" s="34" t="str">
        <f t="shared" ref="AA48:AA50" si="72">TEXT(Z48,"0.00")</f>
        <v>7.00</v>
      </c>
      <c r="AB48" s="30" t="s">
        <v>37</v>
      </c>
      <c r="AC48" s="34">
        <v>1</v>
      </c>
      <c r="AD48" s="34">
        <v>5.4</v>
      </c>
      <c r="AE48" s="34">
        <v>0</v>
      </c>
      <c r="AF48" s="34" t="str">
        <f t="shared" ref="AF48:AF50" si="73">TEXT(AD48,"0.00")</f>
        <v>5.40</v>
      </c>
      <c r="AG48" s="34">
        <f t="shared" ref="AG48:AG50" si="74">IF(O48=1,0.75,IF(O48=2,0.25,IF(O48="2NT",0.5)))</f>
        <v>0.5</v>
      </c>
      <c r="AH48" s="34">
        <f>+AG48</f>
        <v>0.5</v>
      </c>
      <c r="AI48" s="34">
        <v>0</v>
      </c>
      <c r="AJ48" s="35">
        <f>AH48+AI48</f>
        <v>0.5</v>
      </c>
      <c r="AK48" s="35" t="str">
        <f t="shared" ref="AK48:AK50" si="75">TEXT(AJ48,"0.00")</f>
        <v>0.50</v>
      </c>
      <c r="AL48" s="35">
        <f t="shared" ref="AL48" si="76">V48+Z48+AD48</f>
        <v>20.200000000000003</v>
      </c>
      <c r="AM48" s="35" t="str">
        <f t="shared" ref="AM48:AM50" si="77">TEXT(AL48,"0.00")</f>
        <v>20.20</v>
      </c>
      <c r="AN48" s="34">
        <f>V48+Z48+AD48+AJ48</f>
        <v>20.700000000000003</v>
      </c>
      <c r="AO48" s="34" t="str">
        <f t="shared" ref="AO48:AO50" si="78">TEXT(AN48,"0.00")</f>
        <v>20.70</v>
      </c>
      <c r="AP48" s="1" t="s">
        <v>168</v>
      </c>
      <c r="AQ48" s="2" t="s">
        <v>169</v>
      </c>
      <c r="AR48" s="3" t="s">
        <v>175</v>
      </c>
      <c r="AS48" s="4" t="s">
        <v>176</v>
      </c>
      <c r="AU48" s="20" t="s">
        <v>384</v>
      </c>
      <c r="AV48" s="23"/>
    </row>
    <row r="49" spans="1:47" ht="29.25" customHeight="1" x14ac:dyDescent="0.25">
      <c r="A49" s="28">
        <v>44</v>
      </c>
      <c r="B49" s="29" t="s">
        <v>344</v>
      </c>
      <c r="C49" s="29">
        <v>17007611</v>
      </c>
      <c r="D49" s="29" t="s">
        <v>150</v>
      </c>
      <c r="E49" s="30" t="s">
        <v>149</v>
      </c>
      <c r="F49" s="29" t="s">
        <v>93</v>
      </c>
      <c r="G49" s="28" t="s">
        <v>39</v>
      </c>
      <c r="H49" s="30" t="s">
        <v>35</v>
      </c>
      <c r="I49" s="30" t="s">
        <v>27</v>
      </c>
      <c r="J49" s="30" t="s">
        <v>28</v>
      </c>
      <c r="K49" s="29" t="s">
        <v>345</v>
      </c>
      <c r="L49" s="28" t="s">
        <v>95</v>
      </c>
      <c r="M49" s="31" t="s">
        <v>96</v>
      </c>
      <c r="N49" s="31" t="s">
        <v>194</v>
      </c>
      <c r="O49" s="32">
        <v>2</v>
      </c>
      <c r="P49" s="36" t="s">
        <v>33</v>
      </c>
      <c r="Q49" s="33" t="s">
        <v>31</v>
      </c>
      <c r="R49" s="30" t="s">
        <v>45</v>
      </c>
      <c r="S49" s="35">
        <v>0</v>
      </c>
      <c r="T49" s="30" t="s">
        <v>34</v>
      </c>
      <c r="U49" s="34">
        <v>1</v>
      </c>
      <c r="V49" s="34">
        <v>7.8</v>
      </c>
      <c r="W49" s="34" t="str">
        <f t="shared" si="71"/>
        <v>7.80</v>
      </c>
      <c r="X49" s="30" t="s">
        <v>36</v>
      </c>
      <c r="Y49" s="34">
        <v>2</v>
      </c>
      <c r="Z49" s="34">
        <v>6.75</v>
      </c>
      <c r="AA49" s="34" t="str">
        <f t="shared" si="72"/>
        <v>6.75</v>
      </c>
      <c r="AB49" s="30" t="s">
        <v>37</v>
      </c>
      <c r="AC49" s="34">
        <v>1</v>
      </c>
      <c r="AD49" s="34">
        <v>6</v>
      </c>
      <c r="AE49" s="34">
        <v>0</v>
      </c>
      <c r="AF49" s="34" t="str">
        <f t="shared" si="73"/>
        <v>6.00</v>
      </c>
      <c r="AG49" s="34">
        <f t="shared" si="74"/>
        <v>0.25</v>
      </c>
      <c r="AH49" s="34">
        <f t="shared" ref="AH49" si="79">IF(AG49=0.75,1,IF(AG49=0.5,0.66,IF(AG49=0.25,0.33)))</f>
        <v>0.33</v>
      </c>
      <c r="AI49" s="34">
        <v>0</v>
      </c>
      <c r="AJ49" s="35">
        <f t="shared" ref="AJ49:AJ50" si="80">AH49+AI49</f>
        <v>0.33</v>
      </c>
      <c r="AK49" s="35" t="str">
        <f t="shared" si="75"/>
        <v>0.33</v>
      </c>
      <c r="AL49" s="35">
        <f>V49+Z49*2+AD49</f>
        <v>27.3</v>
      </c>
      <c r="AM49" s="35" t="str">
        <f t="shared" si="77"/>
        <v>27.30</v>
      </c>
      <c r="AN49" s="34">
        <f>AL49+AJ49</f>
        <v>27.63</v>
      </c>
      <c r="AO49" s="34" t="str">
        <f t="shared" si="78"/>
        <v>27.63</v>
      </c>
      <c r="AP49" s="1" t="s">
        <v>168</v>
      </c>
      <c r="AQ49" s="2" t="s">
        <v>169</v>
      </c>
      <c r="AR49" s="3" t="s">
        <v>175</v>
      </c>
      <c r="AS49" s="4" t="s">
        <v>176</v>
      </c>
      <c r="AU49" s="20" t="s">
        <v>384</v>
      </c>
    </row>
    <row r="50" spans="1:47" ht="29.25" customHeight="1" x14ac:dyDescent="0.25">
      <c r="A50" s="28">
        <v>45</v>
      </c>
      <c r="B50" s="29" t="s">
        <v>346</v>
      </c>
      <c r="C50" s="28">
        <v>17007726</v>
      </c>
      <c r="D50" s="29" t="s">
        <v>162</v>
      </c>
      <c r="E50" s="30" t="s">
        <v>161</v>
      </c>
      <c r="F50" s="29" t="s">
        <v>52</v>
      </c>
      <c r="G50" s="28" t="s">
        <v>26</v>
      </c>
      <c r="H50" s="30" t="s">
        <v>35</v>
      </c>
      <c r="I50" s="30" t="s">
        <v>27</v>
      </c>
      <c r="J50" s="30" t="s">
        <v>28</v>
      </c>
      <c r="K50" s="29" t="s">
        <v>347</v>
      </c>
      <c r="L50" s="28" t="s">
        <v>120</v>
      </c>
      <c r="M50" s="31" t="s">
        <v>121</v>
      </c>
      <c r="N50" s="31" t="s">
        <v>194</v>
      </c>
      <c r="O50" s="32">
        <v>2</v>
      </c>
      <c r="P50" s="32" t="s">
        <v>33</v>
      </c>
      <c r="Q50" s="33" t="s">
        <v>31</v>
      </c>
      <c r="R50" s="30" t="s">
        <v>32</v>
      </c>
      <c r="S50" s="34">
        <v>0</v>
      </c>
      <c r="T50" s="30" t="s">
        <v>34</v>
      </c>
      <c r="U50" s="34">
        <v>1</v>
      </c>
      <c r="V50" s="34">
        <v>5</v>
      </c>
      <c r="W50" s="34" t="str">
        <f t="shared" si="71"/>
        <v>5.00</v>
      </c>
      <c r="X50" s="30" t="s">
        <v>36</v>
      </c>
      <c r="Y50" s="34">
        <v>1</v>
      </c>
      <c r="Z50" s="34">
        <v>5.5</v>
      </c>
      <c r="AA50" s="34" t="str">
        <f t="shared" si="72"/>
        <v>5.50</v>
      </c>
      <c r="AB50" s="30" t="s">
        <v>37</v>
      </c>
      <c r="AC50" s="34">
        <v>1</v>
      </c>
      <c r="AD50" s="34">
        <v>7.4</v>
      </c>
      <c r="AE50" s="34">
        <v>0</v>
      </c>
      <c r="AF50" s="34" t="str">
        <f t="shared" si="73"/>
        <v>7.40</v>
      </c>
      <c r="AG50" s="34">
        <f t="shared" si="74"/>
        <v>0.25</v>
      </c>
      <c r="AH50" s="34">
        <f>+AG50</f>
        <v>0.25</v>
      </c>
      <c r="AI50" s="34">
        <v>0</v>
      </c>
      <c r="AJ50" s="35">
        <f t="shared" si="80"/>
        <v>0.25</v>
      </c>
      <c r="AK50" s="35" t="str">
        <f t="shared" si="75"/>
        <v>0.25</v>
      </c>
      <c r="AL50" s="35">
        <f t="shared" ref="AL50:AL61" si="81">V50+Z50+AD50</f>
        <v>17.899999999999999</v>
      </c>
      <c r="AM50" s="35" t="str">
        <f t="shared" si="77"/>
        <v>17.90</v>
      </c>
      <c r="AN50" s="34">
        <f t="shared" ref="AN50:AN61" si="82">V50+Z50+AD50+AJ50</f>
        <v>18.149999999999999</v>
      </c>
      <c r="AO50" s="34" t="str">
        <f t="shared" si="78"/>
        <v>18.15</v>
      </c>
      <c r="AP50" s="1" t="s">
        <v>168</v>
      </c>
      <c r="AQ50" s="2" t="s">
        <v>169</v>
      </c>
      <c r="AR50" s="3" t="s">
        <v>178</v>
      </c>
      <c r="AS50" s="4" t="s">
        <v>179</v>
      </c>
      <c r="AU50" s="20" t="s">
        <v>384</v>
      </c>
    </row>
    <row r="51" spans="1:47" ht="29.25" customHeight="1" x14ac:dyDescent="0.25">
      <c r="A51" s="28">
        <v>46</v>
      </c>
      <c r="B51" s="29" t="s">
        <v>348</v>
      </c>
      <c r="C51" s="28">
        <v>17007892</v>
      </c>
      <c r="D51" s="29" t="s">
        <v>151</v>
      </c>
      <c r="E51" s="30" t="s">
        <v>81</v>
      </c>
      <c r="F51" s="29" t="s">
        <v>86</v>
      </c>
      <c r="G51" s="28" t="s">
        <v>39</v>
      </c>
      <c r="H51" s="30" t="s">
        <v>35</v>
      </c>
      <c r="I51" s="30" t="s">
        <v>27</v>
      </c>
      <c r="J51" s="30" t="s">
        <v>28</v>
      </c>
      <c r="K51" s="29" t="s">
        <v>349</v>
      </c>
      <c r="L51" s="28" t="s">
        <v>120</v>
      </c>
      <c r="M51" s="31" t="s">
        <v>121</v>
      </c>
      <c r="N51" s="31" t="s">
        <v>194</v>
      </c>
      <c r="O51" s="32">
        <v>2</v>
      </c>
      <c r="P51" s="32" t="s">
        <v>33</v>
      </c>
      <c r="Q51" s="33" t="s">
        <v>41</v>
      </c>
      <c r="R51" s="30" t="s">
        <v>32</v>
      </c>
      <c r="S51" s="34">
        <v>0</v>
      </c>
      <c r="T51" s="30" t="s">
        <v>34</v>
      </c>
      <c r="U51" s="34">
        <v>1</v>
      </c>
      <c r="V51" s="34">
        <v>8.4</v>
      </c>
      <c r="W51" s="34" t="str">
        <f t="shared" ref="W51" si="83">TEXT(V51,"0.00")</f>
        <v>8.40</v>
      </c>
      <c r="X51" s="30" t="s">
        <v>42</v>
      </c>
      <c r="Y51" s="34">
        <v>1</v>
      </c>
      <c r="Z51" s="34">
        <v>6.75</v>
      </c>
      <c r="AA51" s="34" t="str">
        <f t="shared" ref="AA51" si="84">TEXT(Z51,"0.00")</f>
        <v>6.75</v>
      </c>
      <c r="AB51" s="30" t="s">
        <v>37</v>
      </c>
      <c r="AC51" s="34">
        <v>1</v>
      </c>
      <c r="AD51" s="34">
        <v>4.8</v>
      </c>
      <c r="AE51" s="34">
        <v>0</v>
      </c>
      <c r="AF51" s="34" t="str">
        <f t="shared" ref="AF51" si="85">TEXT(AD51,"0.00")</f>
        <v>4.80</v>
      </c>
      <c r="AG51" s="34">
        <f t="shared" ref="AG51" si="86">IF(O51=1,0.75,IF(O51=2,0.25,IF(O51="2NT",0.5)))</f>
        <v>0.25</v>
      </c>
      <c r="AH51" s="34">
        <f>+AG51</f>
        <v>0.25</v>
      </c>
      <c r="AI51" s="34">
        <v>0</v>
      </c>
      <c r="AJ51" s="35">
        <f t="shared" ref="AJ51" si="87">AH51+AI51</f>
        <v>0.25</v>
      </c>
      <c r="AK51" s="35" t="str">
        <f t="shared" ref="AK51" si="88">TEXT(AJ51,"0.00")</f>
        <v>0.25</v>
      </c>
      <c r="AL51" s="35">
        <f t="shared" si="81"/>
        <v>19.95</v>
      </c>
      <c r="AM51" s="35" t="str">
        <f t="shared" ref="AM51" si="89">TEXT(AL51,"0.00")</f>
        <v>19.95</v>
      </c>
      <c r="AN51" s="34">
        <f t="shared" si="82"/>
        <v>20.2</v>
      </c>
      <c r="AO51" s="34" t="str">
        <f t="shared" ref="AO51" si="90">TEXT(AN51,"0.00")</f>
        <v>20.20</v>
      </c>
      <c r="AP51" s="1" t="s">
        <v>168</v>
      </c>
      <c r="AQ51" s="2" t="s">
        <v>169</v>
      </c>
      <c r="AR51" s="3" t="s">
        <v>178</v>
      </c>
      <c r="AS51" s="4" t="s">
        <v>179</v>
      </c>
      <c r="AU51" s="20" t="s">
        <v>384</v>
      </c>
    </row>
    <row r="52" spans="1:47" ht="29.25" customHeight="1" x14ac:dyDescent="0.25">
      <c r="A52" s="28">
        <v>47</v>
      </c>
      <c r="B52" s="29" t="s">
        <v>350</v>
      </c>
      <c r="C52" s="28">
        <v>17011226</v>
      </c>
      <c r="D52" s="29" t="s">
        <v>353</v>
      </c>
      <c r="E52" s="30" t="s">
        <v>351</v>
      </c>
      <c r="F52" s="29" t="s">
        <v>87</v>
      </c>
      <c r="G52" s="28" t="s">
        <v>39</v>
      </c>
      <c r="H52" s="30" t="s">
        <v>35</v>
      </c>
      <c r="I52" s="30" t="s">
        <v>27</v>
      </c>
      <c r="J52" s="30" t="s">
        <v>28</v>
      </c>
      <c r="K52" s="29" t="s">
        <v>352</v>
      </c>
      <c r="L52" s="28" t="s">
        <v>120</v>
      </c>
      <c r="M52" s="31" t="s">
        <v>121</v>
      </c>
      <c r="N52" s="31" t="s">
        <v>194</v>
      </c>
      <c r="O52" s="32">
        <v>2</v>
      </c>
      <c r="P52" s="32" t="s">
        <v>33</v>
      </c>
      <c r="Q52" s="33" t="s">
        <v>31</v>
      </c>
      <c r="R52" s="30" t="s">
        <v>32</v>
      </c>
      <c r="S52" s="34">
        <v>0</v>
      </c>
      <c r="T52" s="30" t="s">
        <v>34</v>
      </c>
      <c r="U52" s="34">
        <v>1</v>
      </c>
      <c r="V52" s="34">
        <v>7.8</v>
      </c>
      <c r="W52" s="34" t="str">
        <f t="shared" ref="W52:W53" si="91">TEXT(V52,"0.00")</f>
        <v>7.80</v>
      </c>
      <c r="X52" s="30" t="s">
        <v>36</v>
      </c>
      <c r="Y52" s="34">
        <v>1</v>
      </c>
      <c r="Z52" s="34">
        <v>8.5</v>
      </c>
      <c r="AA52" s="34" t="str">
        <f t="shared" ref="AA52:AA53" si="92">TEXT(Z52,"0.00")</f>
        <v>8.50</v>
      </c>
      <c r="AB52" s="30" t="s">
        <v>37</v>
      </c>
      <c r="AC52" s="34">
        <v>1</v>
      </c>
      <c r="AD52" s="34">
        <v>5.6</v>
      </c>
      <c r="AE52" s="34">
        <v>0</v>
      </c>
      <c r="AF52" s="34" t="str">
        <f t="shared" ref="AF52:AF53" si="93">TEXT(AD52,"0.00")</f>
        <v>5.60</v>
      </c>
      <c r="AG52" s="34">
        <f t="shared" ref="AG52:AG53" si="94">IF(O52=1,0.75,IF(O52=2,0.25,IF(O52="2NT",0.5)))</f>
        <v>0.25</v>
      </c>
      <c r="AH52" s="34">
        <f>+AG52</f>
        <v>0.25</v>
      </c>
      <c r="AI52" s="34">
        <v>0</v>
      </c>
      <c r="AJ52" s="35">
        <f t="shared" ref="AJ52:AJ53" si="95">AH52+AI52</f>
        <v>0.25</v>
      </c>
      <c r="AK52" s="35" t="str">
        <f t="shared" ref="AK52:AK53" si="96">TEXT(AJ52,"0.00")</f>
        <v>0.25</v>
      </c>
      <c r="AL52" s="35">
        <f t="shared" si="81"/>
        <v>21.9</v>
      </c>
      <c r="AM52" s="35" t="str">
        <f t="shared" ref="AM52:AM53" si="97">TEXT(AL52,"0.00")</f>
        <v>21.90</v>
      </c>
      <c r="AN52" s="34">
        <f t="shared" si="82"/>
        <v>22.15</v>
      </c>
      <c r="AO52" s="34" t="str">
        <f t="shared" ref="AO52:AO53" si="98">TEXT(AN52,"0.00")</f>
        <v>22.15</v>
      </c>
      <c r="AP52" s="1" t="s">
        <v>168</v>
      </c>
      <c r="AQ52" s="2" t="s">
        <v>169</v>
      </c>
      <c r="AR52" s="3" t="s">
        <v>178</v>
      </c>
      <c r="AS52" s="4" t="s">
        <v>179</v>
      </c>
      <c r="AU52" s="20" t="s">
        <v>384</v>
      </c>
    </row>
    <row r="53" spans="1:47" ht="29.25" customHeight="1" x14ac:dyDescent="0.25">
      <c r="A53" s="28">
        <v>48</v>
      </c>
      <c r="B53" s="29" t="s">
        <v>354</v>
      </c>
      <c r="C53" s="28">
        <v>17007244</v>
      </c>
      <c r="D53" s="29" t="s">
        <v>159</v>
      </c>
      <c r="E53" s="30" t="s">
        <v>122</v>
      </c>
      <c r="F53" s="29" t="s">
        <v>67</v>
      </c>
      <c r="G53" s="28" t="s">
        <v>39</v>
      </c>
      <c r="H53" s="30" t="s">
        <v>35</v>
      </c>
      <c r="I53" s="30" t="s">
        <v>27</v>
      </c>
      <c r="J53" s="30" t="s">
        <v>28</v>
      </c>
      <c r="K53" s="29" t="s">
        <v>355</v>
      </c>
      <c r="L53" s="28" t="s">
        <v>130</v>
      </c>
      <c r="M53" s="31" t="s">
        <v>131</v>
      </c>
      <c r="N53" s="31" t="s">
        <v>194</v>
      </c>
      <c r="O53" s="32">
        <v>2</v>
      </c>
      <c r="P53" s="28" t="s">
        <v>33</v>
      </c>
      <c r="Q53" s="33" t="s">
        <v>31</v>
      </c>
      <c r="R53" s="30" t="s">
        <v>32</v>
      </c>
      <c r="S53" s="34">
        <v>0</v>
      </c>
      <c r="T53" s="30" t="s">
        <v>34</v>
      </c>
      <c r="U53" s="34">
        <v>1</v>
      </c>
      <c r="V53" s="34">
        <v>7.6</v>
      </c>
      <c r="W53" s="34" t="str">
        <f t="shared" si="91"/>
        <v>7.60</v>
      </c>
      <c r="X53" s="30" t="s">
        <v>36</v>
      </c>
      <c r="Y53" s="34">
        <v>1</v>
      </c>
      <c r="Z53" s="34">
        <v>7</v>
      </c>
      <c r="AA53" s="34" t="str">
        <f t="shared" si="92"/>
        <v>7.00</v>
      </c>
      <c r="AB53" s="30" t="s">
        <v>37</v>
      </c>
      <c r="AC53" s="34">
        <v>1</v>
      </c>
      <c r="AD53" s="34">
        <v>6</v>
      </c>
      <c r="AE53" s="34">
        <v>0</v>
      </c>
      <c r="AF53" s="34" t="str">
        <f t="shared" si="93"/>
        <v>6.00</v>
      </c>
      <c r="AG53" s="34">
        <f t="shared" si="94"/>
        <v>0.25</v>
      </c>
      <c r="AH53" s="34">
        <f t="shared" ref="AH53" si="99">+AG53</f>
        <v>0.25</v>
      </c>
      <c r="AI53" s="34">
        <v>0</v>
      </c>
      <c r="AJ53" s="35">
        <f t="shared" si="95"/>
        <v>0.25</v>
      </c>
      <c r="AK53" s="35" t="str">
        <f t="shared" si="96"/>
        <v>0.25</v>
      </c>
      <c r="AL53" s="35">
        <f t="shared" si="81"/>
        <v>20.6</v>
      </c>
      <c r="AM53" s="35" t="str">
        <f t="shared" si="97"/>
        <v>20.60</v>
      </c>
      <c r="AN53" s="34">
        <f t="shared" si="82"/>
        <v>20.85</v>
      </c>
      <c r="AO53" s="34" t="str">
        <f t="shared" si="98"/>
        <v>20.85</v>
      </c>
      <c r="AP53" s="1" t="s">
        <v>168</v>
      </c>
      <c r="AQ53" s="2" t="s">
        <v>169</v>
      </c>
      <c r="AR53" s="3" t="s">
        <v>178</v>
      </c>
      <c r="AS53" s="4" t="s">
        <v>179</v>
      </c>
      <c r="AU53" s="20" t="s">
        <v>384</v>
      </c>
    </row>
    <row r="54" spans="1:47" ht="29.25" customHeight="1" x14ac:dyDescent="0.25">
      <c r="A54" s="28">
        <v>49</v>
      </c>
      <c r="B54" s="29" t="s">
        <v>356</v>
      </c>
      <c r="C54" s="28">
        <v>17008447</v>
      </c>
      <c r="D54" s="29" t="s">
        <v>141</v>
      </c>
      <c r="E54" s="30" t="s">
        <v>94</v>
      </c>
      <c r="F54" s="29" t="s">
        <v>133</v>
      </c>
      <c r="G54" s="28" t="s">
        <v>39</v>
      </c>
      <c r="H54" s="30" t="s">
        <v>35</v>
      </c>
      <c r="I54" s="30" t="s">
        <v>27</v>
      </c>
      <c r="J54" s="30" t="s">
        <v>28</v>
      </c>
      <c r="K54" s="29" t="s">
        <v>357</v>
      </c>
      <c r="L54" s="28" t="s">
        <v>130</v>
      </c>
      <c r="M54" s="31" t="s">
        <v>131</v>
      </c>
      <c r="N54" s="31" t="s">
        <v>194</v>
      </c>
      <c r="O54" s="32">
        <v>2</v>
      </c>
      <c r="P54" s="28" t="s">
        <v>33</v>
      </c>
      <c r="Q54" s="33" t="s">
        <v>31</v>
      </c>
      <c r="R54" s="30" t="s">
        <v>32</v>
      </c>
      <c r="S54" s="34">
        <v>0</v>
      </c>
      <c r="T54" s="30" t="s">
        <v>34</v>
      </c>
      <c r="U54" s="34">
        <v>1</v>
      </c>
      <c r="V54" s="34">
        <v>6.4</v>
      </c>
      <c r="W54" s="34" t="str">
        <f t="shared" ref="W54" si="100">TEXT(V54,"0.00")</f>
        <v>6.40</v>
      </c>
      <c r="X54" s="30" t="s">
        <v>36</v>
      </c>
      <c r="Y54" s="34">
        <v>1</v>
      </c>
      <c r="Z54" s="34">
        <v>5.5</v>
      </c>
      <c r="AA54" s="34" t="str">
        <f t="shared" ref="AA54" si="101">TEXT(Z54,"0.00")</f>
        <v>5.50</v>
      </c>
      <c r="AB54" s="30" t="s">
        <v>37</v>
      </c>
      <c r="AC54" s="34">
        <v>1</v>
      </c>
      <c r="AD54" s="34">
        <v>5.2</v>
      </c>
      <c r="AE54" s="34">
        <v>0</v>
      </c>
      <c r="AF54" s="34" t="str">
        <f t="shared" ref="AF54" si="102">TEXT(AD54,"0.00")</f>
        <v>5.20</v>
      </c>
      <c r="AG54" s="34">
        <f t="shared" ref="AG54" si="103">IF(O54=1,0.75,IF(O54=2,0.25,IF(O54="2NT",0.5)))</f>
        <v>0.25</v>
      </c>
      <c r="AH54" s="34">
        <f t="shared" ref="AH54" si="104">+AG54</f>
        <v>0.25</v>
      </c>
      <c r="AI54" s="34">
        <v>0</v>
      </c>
      <c r="AJ54" s="35">
        <f t="shared" ref="AJ54" si="105">AH54+AI54</f>
        <v>0.25</v>
      </c>
      <c r="AK54" s="35" t="str">
        <f t="shared" ref="AK54" si="106">TEXT(AJ54,"0.00")</f>
        <v>0.25</v>
      </c>
      <c r="AL54" s="35">
        <f t="shared" si="81"/>
        <v>17.100000000000001</v>
      </c>
      <c r="AM54" s="35" t="str">
        <f t="shared" ref="AM54" si="107">TEXT(AL54,"0.00")</f>
        <v>17.10</v>
      </c>
      <c r="AN54" s="34">
        <f t="shared" si="82"/>
        <v>17.350000000000001</v>
      </c>
      <c r="AO54" s="34" t="str">
        <f t="shared" ref="AO54" si="108">TEXT(AN54,"0.00")</f>
        <v>17.35</v>
      </c>
      <c r="AP54" s="1" t="s">
        <v>168</v>
      </c>
      <c r="AQ54" s="2" t="s">
        <v>169</v>
      </c>
      <c r="AR54" s="3" t="s">
        <v>178</v>
      </c>
      <c r="AS54" s="4" t="s">
        <v>179</v>
      </c>
      <c r="AU54" s="20" t="s">
        <v>384</v>
      </c>
    </row>
    <row r="55" spans="1:47" ht="29.25" customHeight="1" x14ac:dyDescent="0.25">
      <c r="A55" s="28">
        <v>50</v>
      </c>
      <c r="B55" s="29" t="s">
        <v>358</v>
      </c>
      <c r="C55" s="28">
        <v>17006856</v>
      </c>
      <c r="D55" s="29" t="s">
        <v>158</v>
      </c>
      <c r="E55" s="30" t="s">
        <v>157</v>
      </c>
      <c r="F55" s="29" t="s">
        <v>68</v>
      </c>
      <c r="G55" s="28" t="s">
        <v>39</v>
      </c>
      <c r="H55" s="30" t="s">
        <v>35</v>
      </c>
      <c r="I55" s="30" t="s">
        <v>27</v>
      </c>
      <c r="J55" s="30" t="s">
        <v>28</v>
      </c>
      <c r="K55" s="29" t="s">
        <v>359</v>
      </c>
      <c r="L55" s="28" t="s">
        <v>130</v>
      </c>
      <c r="M55" s="31" t="s">
        <v>131</v>
      </c>
      <c r="N55" s="31" t="s">
        <v>194</v>
      </c>
      <c r="O55" s="32">
        <v>2</v>
      </c>
      <c r="P55" s="28" t="s">
        <v>33</v>
      </c>
      <c r="Q55" s="33" t="s">
        <v>114</v>
      </c>
      <c r="R55" s="30" t="s">
        <v>32</v>
      </c>
      <c r="S55" s="34">
        <v>0</v>
      </c>
      <c r="T55" s="30" t="s">
        <v>34</v>
      </c>
      <c r="U55" s="34">
        <v>1</v>
      </c>
      <c r="V55" s="34">
        <v>7.8</v>
      </c>
      <c r="W55" s="34" t="str">
        <f t="shared" ref="W55" si="109">TEXT(V55,"0.00")</f>
        <v>7.80</v>
      </c>
      <c r="X55" s="30" t="s">
        <v>42</v>
      </c>
      <c r="Y55" s="34">
        <v>1</v>
      </c>
      <c r="Z55" s="34">
        <v>7.5</v>
      </c>
      <c r="AA55" s="34" t="str">
        <f t="shared" ref="AA55" si="110">TEXT(Z55,"0.00")</f>
        <v>7.50</v>
      </c>
      <c r="AB55" s="30" t="s">
        <v>116</v>
      </c>
      <c r="AC55" s="34">
        <v>1</v>
      </c>
      <c r="AD55" s="34">
        <v>6.75</v>
      </c>
      <c r="AE55" s="34">
        <v>0</v>
      </c>
      <c r="AF55" s="34" t="str">
        <f t="shared" ref="AF55" si="111">TEXT(AD55,"0.00")</f>
        <v>6.75</v>
      </c>
      <c r="AG55" s="34">
        <f t="shared" ref="AG55" si="112">IF(O55=1,0.75,IF(O55=2,0.25,IF(O55="2NT",0.5)))</f>
        <v>0.25</v>
      </c>
      <c r="AH55" s="34">
        <f t="shared" ref="AH55" si="113">+AG55</f>
        <v>0.25</v>
      </c>
      <c r="AI55" s="34">
        <v>0</v>
      </c>
      <c r="AJ55" s="35">
        <f t="shared" ref="AJ55" si="114">AH55+AI55</f>
        <v>0.25</v>
      </c>
      <c r="AK55" s="35" t="str">
        <f t="shared" ref="AK55" si="115">TEXT(AJ55,"0.00")</f>
        <v>0.25</v>
      </c>
      <c r="AL55" s="35">
        <f t="shared" si="81"/>
        <v>22.05</v>
      </c>
      <c r="AM55" s="35" t="str">
        <f t="shared" ref="AM55" si="116">TEXT(AL55,"0.00")</f>
        <v>22.05</v>
      </c>
      <c r="AN55" s="34">
        <f t="shared" si="82"/>
        <v>22.3</v>
      </c>
      <c r="AO55" s="34" t="str">
        <f t="shared" ref="AO55" si="117">TEXT(AN55,"0.00")</f>
        <v>22.30</v>
      </c>
      <c r="AP55" s="1" t="s">
        <v>168</v>
      </c>
      <c r="AQ55" s="2" t="s">
        <v>169</v>
      </c>
      <c r="AR55" s="3" t="s">
        <v>178</v>
      </c>
      <c r="AS55" s="4" t="s">
        <v>179</v>
      </c>
      <c r="AU55" s="20" t="s">
        <v>384</v>
      </c>
    </row>
    <row r="56" spans="1:47" ht="29.25" customHeight="1" x14ac:dyDescent="0.25">
      <c r="A56" s="28">
        <v>51</v>
      </c>
      <c r="B56" s="29" t="s">
        <v>360</v>
      </c>
      <c r="C56" s="28">
        <v>17008234</v>
      </c>
      <c r="D56" s="29" t="s">
        <v>362</v>
      </c>
      <c r="E56" s="30" t="s">
        <v>49</v>
      </c>
      <c r="F56" s="29" t="s">
        <v>63</v>
      </c>
      <c r="G56" s="28" t="s">
        <v>26</v>
      </c>
      <c r="H56" s="30" t="s">
        <v>35</v>
      </c>
      <c r="I56" s="30" t="s">
        <v>27</v>
      </c>
      <c r="J56" s="30" t="s">
        <v>28</v>
      </c>
      <c r="K56" s="29" t="s">
        <v>361</v>
      </c>
      <c r="L56" s="28" t="s">
        <v>130</v>
      </c>
      <c r="M56" s="31" t="s">
        <v>131</v>
      </c>
      <c r="N56" s="31" t="s">
        <v>194</v>
      </c>
      <c r="O56" s="32">
        <v>2</v>
      </c>
      <c r="P56" s="28" t="s">
        <v>33</v>
      </c>
      <c r="Q56" s="33" t="s">
        <v>31</v>
      </c>
      <c r="R56" s="30" t="s">
        <v>32</v>
      </c>
      <c r="S56" s="34">
        <v>0</v>
      </c>
      <c r="T56" s="30" t="s">
        <v>34</v>
      </c>
      <c r="U56" s="34">
        <v>1</v>
      </c>
      <c r="V56" s="34">
        <v>6.4</v>
      </c>
      <c r="W56" s="34" t="str">
        <f t="shared" ref="W56" si="118">TEXT(V56,"0.00")</f>
        <v>6.40</v>
      </c>
      <c r="X56" s="30" t="s">
        <v>36</v>
      </c>
      <c r="Y56" s="34">
        <v>1</v>
      </c>
      <c r="Z56" s="34">
        <v>6.75</v>
      </c>
      <c r="AA56" s="34" t="str">
        <f t="shared" ref="AA56" si="119">TEXT(Z56,"0.00")</f>
        <v>6.75</v>
      </c>
      <c r="AB56" s="30" t="s">
        <v>37</v>
      </c>
      <c r="AC56" s="34">
        <v>1</v>
      </c>
      <c r="AD56" s="34">
        <v>3</v>
      </c>
      <c r="AE56" s="34">
        <v>0</v>
      </c>
      <c r="AF56" s="34" t="str">
        <f t="shared" ref="AF56" si="120">TEXT(AD56,"0.00")</f>
        <v>3.00</v>
      </c>
      <c r="AG56" s="34">
        <f t="shared" ref="AG56" si="121">IF(O56=1,0.75,IF(O56=2,0.25,IF(O56="2NT",0.5)))</f>
        <v>0.25</v>
      </c>
      <c r="AH56" s="34">
        <f t="shared" ref="AH56" si="122">+AG56</f>
        <v>0.25</v>
      </c>
      <c r="AI56" s="34">
        <v>0</v>
      </c>
      <c r="AJ56" s="35">
        <f t="shared" ref="AJ56" si="123">AH56+AI56</f>
        <v>0.25</v>
      </c>
      <c r="AK56" s="35" t="str">
        <f t="shared" ref="AK56" si="124">TEXT(AJ56,"0.00")</f>
        <v>0.25</v>
      </c>
      <c r="AL56" s="35">
        <f t="shared" si="81"/>
        <v>16.149999999999999</v>
      </c>
      <c r="AM56" s="35" t="str">
        <f t="shared" ref="AM56" si="125">TEXT(AL56,"0.00")</f>
        <v>16.15</v>
      </c>
      <c r="AN56" s="34">
        <f t="shared" si="82"/>
        <v>16.399999999999999</v>
      </c>
      <c r="AO56" s="34" t="str">
        <f t="shared" ref="AO56" si="126">TEXT(AN56,"0.00")</f>
        <v>16.40</v>
      </c>
      <c r="AP56" s="1" t="s">
        <v>168</v>
      </c>
      <c r="AQ56" s="2" t="s">
        <v>169</v>
      </c>
      <c r="AR56" s="3" t="s">
        <v>178</v>
      </c>
      <c r="AS56" s="4" t="s">
        <v>179</v>
      </c>
      <c r="AU56" s="20" t="s">
        <v>384</v>
      </c>
    </row>
    <row r="57" spans="1:47" ht="29.25" customHeight="1" x14ac:dyDescent="0.25">
      <c r="A57" s="28">
        <v>52</v>
      </c>
      <c r="B57" s="29" t="s">
        <v>363</v>
      </c>
      <c r="C57" s="28">
        <v>21012042</v>
      </c>
      <c r="D57" s="29" t="s">
        <v>365</v>
      </c>
      <c r="E57" s="30" t="s">
        <v>160</v>
      </c>
      <c r="F57" s="29" t="s">
        <v>62</v>
      </c>
      <c r="G57" s="28" t="s">
        <v>39</v>
      </c>
      <c r="H57" s="30" t="s">
        <v>35</v>
      </c>
      <c r="I57" s="30" t="s">
        <v>27</v>
      </c>
      <c r="J57" s="30" t="s">
        <v>28</v>
      </c>
      <c r="K57" s="29" t="s">
        <v>364</v>
      </c>
      <c r="L57" s="28" t="s">
        <v>130</v>
      </c>
      <c r="M57" s="31" t="s">
        <v>131</v>
      </c>
      <c r="N57" s="31" t="s">
        <v>194</v>
      </c>
      <c r="O57" s="32">
        <v>1</v>
      </c>
      <c r="P57" s="28" t="s">
        <v>33</v>
      </c>
      <c r="Q57" s="33" t="s">
        <v>31</v>
      </c>
      <c r="R57" s="30" t="s">
        <v>32</v>
      </c>
      <c r="S57" s="34">
        <v>0</v>
      </c>
      <c r="T57" s="30" t="s">
        <v>34</v>
      </c>
      <c r="U57" s="34">
        <v>1</v>
      </c>
      <c r="V57" s="34">
        <v>7.8</v>
      </c>
      <c r="W57" s="34" t="str">
        <f t="shared" ref="W57" si="127">TEXT(V57,"0.00")</f>
        <v>7.80</v>
      </c>
      <c r="X57" s="30" t="s">
        <v>36</v>
      </c>
      <c r="Y57" s="34">
        <v>1</v>
      </c>
      <c r="Z57" s="34">
        <v>8.25</v>
      </c>
      <c r="AA57" s="34" t="str">
        <f t="shared" ref="AA57" si="128">TEXT(Z57,"0.00")</f>
        <v>8.25</v>
      </c>
      <c r="AB57" s="30" t="s">
        <v>37</v>
      </c>
      <c r="AC57" s="34">
        <v>1</v>
      </c>
      <c r="AD57" s="34">
        <v>4.8</v>
      </c>
      <c r="AE57" s="34">
        <v>0</v>
      </c>
      <c r="AF57" s="34" t="str">
        <f t="shared" ref="AF57" si="129">TEXT(AD57,"0.00")</f>
        <v>4.80</v>
      </c>
      <c r="AG57" s="34">
        <f t="shared" ref="AG57" si="130">IF(O57=1,0.75,IF(O57=2,0.25,IF(O57="2NT",0.5)))</f>
        <v>0.75</v>
      </c>
      <c r="AH57" s="34">
        <f t="shared" ref="AH57" si="131">+AG57</f>
        <v>0.75</v>
      </c>
      <c r="AI57" s="34">
        <v>0</v>
      </c>
      <c r="AJ57" s="35">
        <f t="shared" ref="AJ57" si="132">AH57+AI57</f>
        <v>0.75</v>
      </c>
      <c r="AK57" s="35" t="str">
        <f t="shared" ref="AK57" si="133">TEXT(AJ57,"0.00")</f>
        <v>0.75</v>
      </c>
      <c r="AL57" s="35">
        <f t="shared" si="81"/>
        <v>20.85</v>
      </c>
      <c r="AM57" s="35" t="str">
        <f t="shared" ref="AM57" si="134">TEXT(AL57,"0.00")</f>
        <v>20.85</v>
      </c>
      <c r="AN57" s="34">
        <f t="shared" si="82"/>
        <v>21.6</v>
      </c>
      <c r="AO57" s="34" t="str">
        <f t="shared" ref="AO57" si="135">TEXT(AN57,"0.00")</f>
        <v>21.60</v>
      </c>
      <c r="AP57" s="1" t="s">
        <v>168</v>
      </c>
      <c r="AQ57" s="2" t="s">
        <v>169</v>
      </c>
      <c r="AR57" s="3" t="s">
        <v>178</v>
      </c>
      <c r="AS57" s="4" t="s">
        <v>179</v>
      </c>
      <c r="AU57" s="20" t="s">
        <v>384</v>
      </c>
    </row>
    <row r="58" spans="1:47" ht="29.25" customHeight="1" x14ac:dyDescent="0.25">
      <c r="A58" s="28">
        <v>53</v>
      </c>
      <c r="B58" s="29" t="s">
        <v>366</v>
      </c>
      <c r="C58" s="28">
        <v>17009742</v>
      </c>
      <c r="D58" s="29" t="s">
        <v>369</v>
      </c>
      <c r="E58" s="30" t="s">
        <v>367</v>
      </c>
      <c r="F58" s="29" t="s">
        <v>57</v>
      </c>
      <c r="G58" s="28" t="s">
        <v>26</v>
      </c>
      <c r="H58" s="30" t="s">
        <v>35</v>
      </c>
      <c r="I58" s="30" t="s">
        <v>27</v>
      </c>
      <c r="J58" s="30" t="s">
        <v>28</v>
      </c>
      <c r="K58" s="29" t="s">
        <v>368</v>
      </c>
      <c r="L58" s="28" t="s">
        <v>130</v>
      </c>
      <c r="M58" s="31" t="s">
        <v>131</v>
      </c>
      <c r="N58" s="31" t="s">
        <v>194</v>
      </c>
      <c r="O58" s="32">
        <v>2</v>
      </c>
      <c r="P58" s="28" t="s">
        <v>33</v>
      </c>
      <c r="Q58" s="33" t="s">
        <v>31</v>
      </c>
      <c r="R58" s="30" t="s">
        <v>32</v>
      </c>
      <c r="S58" s="34">
        <v>0</v>
      </c>
      <c r="T58" s="30" t="s">
        <v>34</v>
      </c>
      <c r="U58" s="34">
        <v>1</v>
      </c>
      <c r="V58" s="34">
        <v>8.4</v>
      </c>
      <c r="W58" s="34" t="str">
        <f t="shared" ref="W58" si="136">TEXT(V58,"0.00")</f>
        <v>8.40</v>
      </c>
      <c r="X58" s="30" t="s">
        <v>36</v>
      </c>
      <c r="Y58" s="34">
        <v>1</v>
      </c>
      <c r="Z58" s="34">
        <v>7.25</v>
      </c>
      <c r="AA58" s="34" t="str">
        <f t="shared" ref="AA58" si="137">TEXT(Z58,"0.00")</f>
        <v>7.25</v>
      </c>
      <c r="AB58" s="30" t="s">
        <v>37</v>
      </c>
      <c r="AC58" s="34">
        <v>1</v>
      </c>
      <c r="AD58" s="34">
        <v>8</v>
      </c>
      <c r="AE58" s="34">
        <v>0</v>
      </c>
      <c r="AF58" s="34" t="str">
        <f t="shared" ref="AF58" si="138">TEXT(AD58,"0.00")</f>
        <v>8.00</v>
      </c>
      <c r="AG58" s="34">
        <f t="shared" ref="AG58:AG59" si="139">IF(O58=1,0.75,IF(O58=2,0.25,IF(O58="2NT",0.5)))</f>
        <v>0.25</v>
      </c>
      <c r="AH58" s="34">
        <f t="shared" ref="AH58" si="140">+AG58</f>
        <v>0.25</v>
      </c>
      <c r="AI58" s="34">
        <v>0</v>
      </c>
      <c r="AJ58" s="35">
        <f t="shared" ref="AJ58" si="141">AH58+AI58</f>
        <v>0.25</v>
      </c>
      <c r="AK58" s="35" t="str">
        <f t="shared" ref="AK58:AK59" si="142">TEXT(AJ58,"0.00")</f>
        <v>0.25</v>
      </c>
      <c r="AL58" s="35">
        <f t="shared" si="81"/>
        <v>23.65</v>
      </c>
      <c r="AM58" s="35" t="str">
        <f t="shared" ref="AM58:AM59" si="143">TEXT(AL58,"0.00")</f>
        <v>23.65</v>
      </c>
      <c r="AN58" s="34">
        <f t="shared" si="82"/>
        <v>23.9</v>
      </c>
      <c r="AO58" s="34" t="str">
        <f t="shared" ref="AO58" si="144">TEXT(AN58,"0.00")</f>
        <v>23.90</v>
      </c>
      <c r="AP58" s="1" t="s">
        <v>168</v>
      </c>
      <c r="AQ58" s="2" t="s">
        <v>169</v>
      </c>
      <c r="AR58" s="3" t="s">
        <v>178</v>
      </c>
      <c r="AS58" s="4" t="s">
        <v>179</v>
      </c>
      <c r="AU58" s="20" t="s">
        <v>384</v>
      </c>
    </row>
    <row r="59" spans="1:47" ht="22.5" customHeight="1" x14ac:dyDescent="0.25">
      <c r="A59" s="28">
        <v>54</v>
      </c>
      <c r="B59" s="29" t="s">
        <v>370</v>
      </c>
      <c r="C59" s="28">
        <v>17012169</v>
      </c>
      <c r="D59" s="29" t="s">
        <v>373</v>
      </c>
      <c r="E59" s="30" t="s">
        <v>371</v>
      </c>
      <c r="F59" s="29" t="s">
        <v>104</v>
      </c>
      <c r="G59" s="28" t="s">
        <v>39</v>
      </c>
      <c r="H59" s="30" t="s">
        <v>35</v>
      </c>
      <c r="I59" s="30" t="s">
        <v>27</v>
      </c>
      <c r="J59" s="30" t="s">
        <v>28</v>
      </c>
      <c r="K59" s="29" t="s">
        <v>372</v>
      </c>
      <c r="L59" s="28" t="s">
        <v>134</v>
      </c>
      <c r="M59" s="31" t="s">
        <v>135</v>
      </c>
      <c r="N59" s="31" t="s">
        <v>194</v>
      </c>
      <c r="O59" s="32">
        <v>1</v>
      </c>
      <c r="P59" s="36"/>
      <c r="Q59" s="33" t="s">
        <v>114</v>
      </c>
      <c r="R59" s="30" t="s">
        <v>32</v>
      </c>
      <c r="S59" s="34">
        <v>0</v>
      </c>
      <c r="T59" s="30" t="s">
        <v>34</v>
      </c>
      <c r="U59" s="34">
        <v>1</v>
      </c>
      <c r="V59" s="34">
        <v>7.4</v>
      </c>
      <c r="W59" s="34" t="str">
        <f>TEXT(V59,"0.00")</f>
        <v>7.40</v>
      </c>
      <c r="X59" s="30" t="s">
        <v>42</v>
      </c>
      <c r="Y59" s="34">
        <v>1</v>
      </c>
      <c r="Z59" s="34">
        <v>5</v>
      </c>
      <c r="AA59" s="34" t="str">
        <f>TEXT(Z59,"0.00")</f>
        <v>5.00</v>
      </c>
      <c r="AB59" s="30" t="s">
        <v>116</v>
      </c>
      <c r="AC59" s="34">
        <v>1</v>
      </c>
      <c r="AD59" s="34">
        <v>8.25</v>
      </c>
      <c r="AE59" s="34">
        <v>0</v>
      </c>
      <c r="AF59" s="34" t="str">
        <f>TEXT(AD59,"0.00")</f>
        <v>8.25</v>
      </c>
      <c r="AG59" s="34">
        <f t="shared" si="139"/>
        <v>0.75</v>
      </c>
      <c r="AH59" s="34">
        <f>+AG59</f>
        <v>0.75</v>
      </c>
      <c r="AI59" s="34">
        <v>2</v>
      </c>
      <c r="AJ59" s="35">
        <f>AH59+AI59</f>
        <v>2.75</v>
      </c>
      <c r="AK59" s="35" t="str">
        <f t="shared" si="142"/>
        <v>2.75</v>
      </c>
      <c r="AL59" s="35">
        <f t="shared" si="81"/>
        <v>20.65</v>
      </c>
      <c r="AM59" s="35" t="str">
        <f t="shared" si="143"/>
        <v>20.65</v>
      </c>
      <c r="AN59" s="34">
        <f t="shared" si="82"/>
        <v>23.4</v>
      </c>
      <c r="AO59" s="34" t="str">
        <f>TEXT(AN59,"0.00")</f>
        <v>23.40</v>
      </c>
      <c r="AP59" s="1" t="s">
        <v>173</v>
      </c>
      <c r="AQ59" s="2" t="s">
        <v>172</v>
      </c>
      <c r="AR59" s="3" t="s">
        <v>178</v>
      </c>
      <c r="AS59" s="4" t="s">
        <v>179</v>
      </c>
      <c r="AU59" s="20" t="s">
        <v>384</v>
      </c>
    </row>
    <row r="60" spans="1:47" ht="29.25" customHeight="1" x14ac:dyDescent="0.25">
      <c r="A60" s="28">
        <v>55</v>
      </c>
      <c r="B60" s="29" t="s">
        <v>374</v>
      </c>
      <c r="C60" s="28">
        <v>17008471</v>
      </c>
      <c r="D60" s="29" t="s">
        <v>377</v>
      </c>
      <c r="E60" s="30" t="s">
        <v>375</v>
      </c>
      <c r="F60" s="29" t="s">
        <v>63</v>
      </c>
      <c r="G60" s="28" t="s">
        <v>26</v>
      </c>
      <c r="H60" s="30" t="s">
        <v>35</v>
      </c>
      <c r="I60" s="30" t="s">
        <v>27</v>
      </c>
      <c r="J60" s="30" t="s">
        <v>28</v>
      </c>
      <c r="K60" s="29" t="s">
        <v>376</v>
      </c>
      <c r="L60" s="28" t="s">
        <v>134</v>
      </c>
      <c r="M60" s="31" t="s">
        <v>135</v>
      </c>
      <c r="N60" s="31" t="s">
        <v>194</v>
      </c>
      <c r="O60" s="32">
        <v>2</v>
      </c>
      <c r="P60" s="36"/>
      <c r="Q60" s="33" t="s">
        <v>31</v>
      </c>
      <c r="R60" s="30" t="s">
        <v>32</v>
      </c>
      <c r="S60" s="34">
        <v>0</v>
      </c>
      <c r="T60" s="30" t="s">
        <v>34</v>
      </c>
      <c r="U60" s="34">
        <v>1</v>
      </c>
      <c r="V60" s="34">
        <v>6</v>
      </c>
      <c r="W60" s="34" t="str">
        <f>TEXT(V60,"0.00")</f>
        <v>6.00</v>
      </c>
      <c r="X60" s="30" t="s">
        <v>36</v>
      </c>
      <c r="Y60" s="34">
        <v>1</v>
      </c>
      <c r="Z60" s="34">
        <v>7</v>
      </c>
      <c r="AA60" s="34" t="str">
        <f>TEXT(Z60,"0.00")</f>
        <v>7.00</v>
      </c>
      <c r="AB60" s="30" t="s">
        <v>37</v>
      </c>
      <c r="AC60" s="34">
        <v>1</v>
      </c>
      <c r="AD60" s="34">
        <v>2.2000000000000002</v>
      </c>
      <c r="AE60" s="34">
        <v>0</v>
      </c>
      <c r="AF60" s="34" t="str">
        <f>TEXT(AD60,"0.00")</f>
        <v>2.20</v>
      </c>
      <c r="AG60" s="34">
        <f t="shared" ref="AG60" si="145">IF(O60=1,0.75,IF(O60=2,0.25,IF(O60="2NT",0.5)))</f>
        <v>0.25</v>
      </c>
      <c r="AH60" s="34">
        <f>+AG60</f>
        <v>0.25</v>
      </c>
      <c r="AI60" s="34"/>
      <c r="AJ60" s="35">
        <f>AH60+AI60</f>
        <v>0.25</v>
      </c>
      <c r="AK60" s="35" t="str">
        <f t="shared" ref="AK60" si="146">TEXT(AJ60,"0.00")</f>
        <v>0.25</v>
      </c>
      <c r="AL60" s="35">
        <f t="shared" si="81"/>
        <v>15.2</v>
      </c>
      <c r="AM60" s="35" t="str">
        <f t="shared" ref="AM60" si="147">TEXT(AL60,"0.00")</f>
        <v>15.20</v>
      </c>
      <c r="AN60" s="34">
        <f t="shared" si="82"/>
        <v>15.45</v>
      </c>
      <c r="AO60" s="34" t="str">
        <f>TEXT(AN60,"0.00")</f>
        <v>15.45</v>
      </c>
      <c r="AP60" s="1" t="s">
        <v>173</v>
      </c>
      <c r="AQ60" s="2" t="s">
        <v>172</v>
      </c>
      <c r="AR60" s="3" t="s">
        <v>178</v>
      </c>
      <c r="AS60" s="4" t="s">
        <v>179</v>
      </c>
      <c r="AU60" s="20" t="s">
        <v>384</v>
      </c>
    </row>
    <row r="61" spans="1:47" ht="29.25" customHeight="1" x14ac:dyDescent="0.25">
      <c r="A61" s="28">
        <v>56</v>
      </c>
      <c r="B61" s="29" t="s">
        <v>378</v>
      </c>
      <c r="C61" s="28">
        <v>17007670</v>
      </c>
      <c r="D61" s="29" t="s">
        <v>381</v>
      </c>
      <c r="E61" s="30" t="s">
        <v>379</v>
      </c>
      <c r="F61" s="29" t="s">
        <v>111</v>
      </c>
      <c r="G61" s="28" t="s">
        <v>39</v>
      </c>
      <c r="H61" s="30" t="s">
        <v>35</v>
      </c>
      <c r="I61" s="30" t="s">
        <v>27</v>
      </c>
      <c r="J61" s="30" t="s">
        <v>28</v>
      </c>
      <c r="K61" s="29" t="s">
        <v>380</v>
      </c>
      <c r="L61" s="28" t="s">
        <v>134</v>
      </c>
      <c r="M61" s="31" t="s">
        <v>135</v>
      </c>
      <c r="N61" s="31" t="s">
        <v>194</v>
      </c>
      <c r="O61" s="32">
        <v>2</v>
      </c>
      <c r="P61" s="36"/>
      <c r="Q61" s="33" t="s">
        <v>31</v>
      </c>
      <c r="R61" s="30" t="s">
        <v>32</v>
      </c>
      <c r="S61" s="34">
        <v>0</v>
      </c>
      <c r="T61" s="30" t="s">
        <v>34</v>
      </c>
      <c r="U61" s="34">
        <v>1</v>
      </c>
      <c r="V61" s="34">
        <v>8</v>
      </c>
      <c r="W61" s="34" t="str">
        <f>TEXT(V61,"0.00")</f>
        <v>8.00</v>
      </c>
      <c r="X61" s="30" t="s">
        <v>36</v>
      </c>
      <c r="Y61" s="34">
        <v>1</v>
      </c>
      <c r="Z61" s="34">
        <v>4.5</v>
      </c>
      <c r="AA61" s="34" t="str">
        <f>TEXT(Z61,"0.00")</f>
        <v>4.50</v>
      </c>
      <c r="AB61" s="30" t="s">
        <v>37</v>
      </c>
      <c r="AC61" s="34">
        <v>1</v>
      </c>
      <c r="AD61" s="34">
        <v>5.6</v>
      </c>
      <c r="AE61" s="34">
        <v>0</v>
      </c>
      <c r="AF61" s="34" t="str">
        <f>TEXT(AD61,"0.00")</f>
        <v>5.60</v>
      </c>
      <c r="AG61" s="34">
        <f t="shared" ref="AG61" si="148">IF(O61=1,0.75,IF(O61=2,0.25,IF(O61="2NT",0.5)))</f>
        <v>0.25</v>
      </c>
      <c r="AH61" s="34">
        <f>+AG61</f>
        <v>0.25</v>
      </c>
      <c r="AI61" s="34"/>
      <c r="AJ61" s="35">
        <f>AH61+AI61</f>
        <v>0.25</v>
      </c>
      <c r="AK61" s="35" t="str">
        <f t="shared" ref="AK61" si="149">TEXT(AJ61,"0.00")</f>
        <v>0.25</v>
      </c>
      <c r="AL61" s="35">
        <f t="shared" si="81"/>
        <v>18.100000000000001</v>
      </c>
      <c r="AM61" s="35" t="str">
        <f t="shared" ref="AM61" si="150">TEXT(AL61,"0.00")</f>
        <v>18.10</v>
      </c>
      <c r="AN61" s="34">
        <f t="shared" si="82"/>
        <v>18.350000000000001</v>
      </c>
      <c r="AO61" s="34" t="str">
        <f>TEXT(AN61,"0.00")</f>
        <v>18.35</v>
      </c>
      <c r="AP61" s="1" t="s">
        <v>173</v>
      </c>
      <c r="AQ61" s="2" t="s">
        <v>172</v>
      </c>
      <c r="AR61" s="3" t="s">
        <v>178</v>
      </c>
      <c r="AS61" s="4" t="s">
        <v>179</v>
      </c>
      <c r="AU61" s="20" t="s">
        <v>384</v>
      </c>
    </row>
  </sheetData>
  <sortState ref="C2:AN1811">
    <sortCondition ref="L2:L1811"/>
  </sortState>
  <mergeCells count="3">
    <mergeCell ref="A1:E1"/>
    <mergeCell ref="A2:E2"/>
    <mergeCell ref="A4:AO4"/>
  </mergeCells>
  <pageMargins left="0.45" right="0.45" top="0.75" bottom="0.75" header="0.3" footer="0.3"/>
  <pageSetup paperSize="9" scale="97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DSTT_BOSUNG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anhnt215</dc:creator>
  <cp:lastModifiedBy>TVC</cp:lastModifiedBy>
  <cp:lastPrinted>2020-10-15T16:48:30Z</cp:lastPrinted>
  <dcterms:created xsi:type="dcterms:W3CDTF">2017-03-31T01:51:57Z</dcterms:created>
  <dcterms:modified xsi:type="dcterms:W3CDTF">2020-10-15T16:57:13Z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2.1.3</vt:lpwstr>
  </property>
</Properties>
</file>