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ngLinhLaptop\Desktop\ảnh mạng\học bổng\"/>
    </mc:Choice>
  </mc:AlternateContent>
  <bookViews>
    <workbookView xWindow="0" yWindow="0" windowWidth="24000" windowHeight="11025" firstSheet="1" activeTab="3"/>
  </bookViews>
  <sheets>
    <sheet name="BẢN GỐC CHÚ P GỬI" sheetId="1" r:id="rId1"/>
    <sheet name="HỖ TRỢ HP.ĐDHT17,18,19" sheetId="10" r:id="rId2"/>
    <sheet name="DS thưởng 17,18,19-4320 (2019)" sheetId="12" r:id="rId3"/>
    <sheet name="thưởng g+xs 2016" sheetId="13" r:id="rId4"/>
    <sheet name="Bản tổng hợp học bổng" sheetId="14" r:id="rId5"/>
  </sheets>
  <definedNames>
    <definedName name="_xlnm._FilterDatabase" localSheetId="0" hidden="1">'BẢN GỐC CHÚ P GỬI'!$A$2:$O$222</definedName>
    <definedName name="_xlnm._FilterDatabase" localSheetId="2" hidden="1">'DS thưởng 17,18,19-4320 (2019)'!$A$4:$I$34</definedName>
    <definedName name="_xlnm._FilterDatabase" localSheetId="1" hidden="1">'HỖ TRỢ HP.ĐDHT17,18,19'!$A$4:$M$184</definedName>
    <definedName name="_xlnm._FilterDatabase" localSheetId="3" hidden="1">'thưởng g+xs 2016'!$A$3:$I$89</definedName>
  </definedNames>
  <calcPr calcId="152511"/>
</workbook>
</file>

<file path=xl/calcChain.xml><?xml version="1.0" encoding="utf-8"?>
<calcChain xmlns="http://schemas.openxmlformats.org/spreadsheetml/2006/main">
  <c r="J5" i="10" l="1"/>
  <c r="J184" i="10" s="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5" i="10"/>
  <c r="F48" i="14"/>
  <c r="G48" i="14"/>
  <c r="H48" i="14"/>
  <c r="C48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35" i="14"/>
  <c r="I35" i="12"/>
  <c r="D30" i="14"/>
  <c r="E30" i="14"/>
  <c r="F30" i="14"/>
  <c r="C30" i="14"/>
  <c r="I89" i="13"/>
  <c r="D7" i="14"/>
  <c r="D8" i="14"/>
  <c r="D9" i="14"/>
  <c r="D10" i="14"/>
  <c r="D11" i="14"/>
  <c r="D12" i="14"/>
  <c r="D13" i="14"/>
  <c r="D14" i="14"/>
  <c r="D6" i="14"/>
  <c r="E15" i="14"/>
  <c r="F15" i="14"/>
  <c r="C15" i="14"/>
  <c r="O44" i="1"/>
  <c r="O9" i="1"/>
  <c r="O8" i="1"/>
  <c r="O221" i="1"/>
  <c r="O182" i="1"/>
  <c r="O178" i="1"/>
  <c r="O175" i="1"/>
  <c r="O167" i="1"/>
  <c r="O164" i="1"/>
  <c r="O138" i="1"/>
  <c r="O137" i="1"/>
  <c r="O125" i="1"/>
  <c r="O124" i="1"/>
  <c r="O112" i="1"/>
  <c r="O106" i="1"/>
  <c r="O102" i="1"/>
  <c r="O95" i="1"/>
  <c r="O93" i="1"/>
  <c r="O91" i="1"/>
  <c r="O89" i="1"/>
  <c r="O86" i="1"/>
  <c r="O84" i="1"/>
  <c r="O80" i="1"/>
  <c r="O77" i="1"/>
  <c r="O72" i="1"/>
  <c r="O66" i="1"/>
  <c r="O57" i="1"/>
  <c r="O51" i="1"/>
  <c r="O49" i="1"/>
  <c r="O48" i="1"/>
  <c r="O46" i="1"/>
  <c r="O42" i="1"/>
  <c r="O41" i="1"/>
  <c r="O40" i="1"/>
  <c r="O39" i="1"/>
  <c r="O38" i="1"/>
  <c r="O37" i="1"/>
  <c r="O34" i="1"/>
  <c r="O33" i="1"/>
  <c r="O32" i="1"/>
  <c r="O30" i="1"/>
  <c r="O29" i="1"/>
  <c r="O28" i="1"/>
  <c r="O26" i="1"/>
  <c r="O25" i="1"/>
  <c r="O21" i="1"/>
  <c r="O19" i="1"/>
  <c r="O16" i="1"/>
  <c r="O12" i="1"/>
  <c r="O10" i="1"/>
  <c r="O7" i="1"/>
  <c r="O6" i="1"/>
  <c r="O5" i="1"/>
  <c r="O4" i="1"/>
  <c r="O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04" i="1"/>
  <c r="M103" i="1"/>
  <c r="M102" i="1"/>
  <c r="M101" i="1"/>
  <c r="M100" i="1"/>
  <c r="M99" i="1"/>
  <c r="M98" i="1"/>
  <c r="M50" i="1"/>
  <c r="M49" i="1"/>
  <c r="M48" i="1"/>
  <c r="M47" i="1"/>
  <c r="M46" i="1"/>
  <c r="M45" i="1"/>
  <c r="M44" i="1"/>
  <c r="M8" i="1"/>
  <c r="M9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M4" i="1"/>
  <c r="M5" i="1"/>
  <c r="M6" i="1"/>
  <c r="M7" i="1"/>
  <c r="N3" i="1"/>
  <c r="M3" i="1"/>
  <c r="D15" i="14" l="1"/>
  <c r="E48" i="14"/>
  <c r="I184" i="10"/>
  <c r="D48" i="14"/>
</calcChain>
</file>

<file path=xl/sharedStrings.xml><?xml version="1.0" encoding="utf-8"?>
<sst xmlns="http://schemas.openxmlformats.org/spreadsheetml/2006/main" count="2933" uniqueCount="623">
  <si>
    <t>Năm</t>
  </si>
  <si>
    <t>SĐ</t>
  </si>
  <si>
    <t>TĐ</t>
  </si>
  <si>
    <t>LỚP</t>
  </si>
  <si>
    <t>Khoa</t>
  </si>
  <si>
    <t>Stt</t>
  </si>
  <si>
    <t>Họ và</t>
  </si>
  <si>
    <t>Tên</t>
  </si>
  <si>
    <t>Ngày sinh</t>
  </si>
  <si>
    <t>Điểm 
học tập</t>
  </si>
  <si>
    <t>Điểm 
rèn luyện</t>
  </si>
  <si>
    <t>ĐH</t>
  </si>
  <si>
    <t>Ngôn ngữ Nhật K1</t>
  </si>
  <si>
    <t>Ngoại ngữ</t>
  </si>
  <si>
    <t>Phạm Thị</t>
  </si>
  <si>
    <t>Hân</t>
  </si>
  <si>
    <t>04/07/1998</t>
  </si>
  <si>
    <t>Đồng Thị</t>
  </si>
  <si>
    <t>Hạnh</t>
  </si>
  <si>
    <t>20/08/1998</t>
  </si>
  <si>
    <t>Nguyễn Thị</t>
  </si>
  <si>
    <t>Lành</t>
  </si>
  <si>
    <t>23/11/1998</t>
  </si>
  <si>
    <t>Mai</t>
  </si>
  <si>
    <t>16/12/1998</t>
  </si>
  <si>
    <t>Vũ Thùy</t>
  </si>
  <si>
    <t>Trang</t>
  </si>
  <si>
    <t>11/03/1998</t>
  </si>
  <si>
    <t>ĐH Thủy sản K1</t>
  </si>
  <si>
    <t>Thủy sản</t>
  </si>
  <si>
    <t>Vũ Thị</t>
  </si>
  <si>
    <t>Huyền</t>
  </si>
  <si>
    <t>31/03/1998</t>
  </si>
  <si>
    <t>Trần Thị</t>
  </si>
  <si>
    <t>Thuý</t>
  </si>
  <si>
    <t>26/06/1998</t>
  </si>
  <si>
    <t>ĐH Khách sạn K1</t>
  </si>
  <si>
    <t>Du lịch</t>
  </si>
  <si>
    <t>Lê Văn</t>
  </si>
  <si>
    <t>Chung</t>
  </si>
  <si>
    <t>27/03/1998</t>
  </si>
  <si>
    <t>Phạm Thùy</t>
  </si>
  <si>
    <t>Dương</t>
  </si>
  <si>
    <t>25/08/1998</t>
  </si>
  <si>
    <t>Lê Thị</t>
  </si>
  <si>
    <t>Hiên</t>
  </si>
  <si>
    <t>28/08/1998</t>
  </si>
  <si>
    <t>Vũ Văn</t>
  </si>
  <si>
    <t>Hiếu</t>
  </si>
  <si>
    <t>14/08/1998</t>
  </si>
  <si>
    <t>Lê Thị Mỹ</t>
  </si>
  <si>
    <t>Hoa</t>
  </si>
  <si>
    <t>26/03/1997</t>
  </si>
  <si>
    <t>Lơ</t>
  </si>
  <si>
    <t>22/08/1998</t>
  </si>
  <si>
    <t>Trần Thu</t>
  </si>
  <si>
    <t>Nga</t>
  </si>
  <si>
    <t>04/02/1998</t>
  </si>
  <si>
    <t>Phan Thị Bích</t>
  </si>
  <si>
    <t>Ngọc</t>
  </si>
  <si>
    <t>09/02/1998</t>
  </si>
  <si>
    <t>Đặng Thị Huyền</t>
  </si>
  <si>
    <t>04/03/1998</t>
  </si>
  <si>
    <t>Nguyễn Thị Quỳnh</t>
  </si>
  <si>
    <t>10/11/1998</t>
  </si>
  <si>
    <t>Nguyễn Thu</t>
  </si>
  <si>
    <t>Uyên</t>
  </si>
  <si>
    <t>Đàm Thị</t>
  </si>
  <si>
    <t>Yến</t>
  </si>
  <si>
    <t>04/09/1998</t>
  </si>
  <si>
    <t>ĐH QTDVDL&amp;LHK2A</t>
  </si>
  <si>
    <t xml:space="preserve">Đoàn Trung </t>
  </si>
  <si>
    <t>Bình</t>
  </si>
  <si>
    <t>Đặng Thị</t>
  </si>
  <si>
    <t>Hiền</t>
  </si>
  <si>
    <t>24/05/1998</t>
  </si>
  <si>
    <t>Vũ Đức</t>
  </si>
  <si>
    <t>Hùng</t>
  </si>
  <si>
    <t>05/06/1998</t>
  </si>
  <si>
    <t>Nguyễn Phương</t>
  </si>
  <si>
    <t>Lâm</t>
  </si>
  <si>
    <t>18/12/1998</t>
  </si>
  <si>
    <t>Đoàn Hương</t>
  </si>
  <si>
    <t>Ly</t>
  </si>
  <si>
    <t>19/06/1997</t>
  </si>
  <si>
    <t>Trần Loan</t>
  </si>
  <si>
    <t>Phương</t>
  </si>
  <si>
    <t>25/09/1998</t>
  </si>
  <si>
    <t>Tấm</t>
  </si>
  <si>
    <t>17/05/1998</t>
  </si>
  <si>
    <t>Thêm</t>
  </si>
  <si>
    <t>13/01/1998</t>
  </si>
  <si>
    <t>Ngô Thị</t>
  </si>
  <si>
    <t>27/05/1998</t>
  </si>
  <si>
    <t>Vũ Thị Quỳnh</t>
  </si>
  <si>
    <t>13/06/1998</t>
  </si>
  <si>
    <t>Phạm Thu</t>
  </si>
  <si>
    <t>Thảo</t>
  </si>
  <si>
    <t>ĐH QTDVDL&amp;LHK2B</t>
  </si>
  <si>
    <t>Phạm Kiều</t>
  </si>
  <si>
    <t>Anh</t>
  </si>
  <si>
    <t>Nguyễn Tiến</t>
  </si>
  <si>
    <t>Đạt</t>
  </si>
  <si>
    <t>02/03/1998</t>
  </si>
  <si>
    <t>Đặng Ngọc</t>
  </si>
  <si>
    <t>Diệp</t>
  </si>
  <si>
    <t>Hoàng Thảo</t>
  </si>
  <si>
    <t>Duyên</t>
  </si>
  <si>
    <t>09/10/1998</t>
  </si>
  <si>
    <t>Hường</t>
  </si>
  <si>
    <t>29/01/1997</t>
  </si>
  <si>
    <t>Trần Quang</t>
  </si>
  <si>
    <t>Huy</t>
  </si>
  <si>
    <t>24/09/1998</t>
  </si>
  <si>
    <t>Hoàng Thị Thu</t>
  </si>
  <si>
    <t>07/04/1998</t>
  </si>
  <si>
    <t xml:space="preserve">Nguyễn Thị </t>
  </si>
  <si>
    <t>Phạm Phương</t>
  </si>
  <si>
    <t>10/09/1998</t>
  </si>
  <si>
    <t>Nguyễn Minh</t>
  </si>
  <si>
    <t>Thư</t>
  </si>
  <si>
    <t>26/10/1998</t>
  </si>
  <si>
    <t>Nuôi trồng  thủy sản K2</t>
  </si>
  <si>
    <t>Lê Đăng</t>
  </si>
  <si>
    <t>Tài</t>
  </si>
  <si>
    <t>28/02/1999</t>
  </si>
  <si>
    <t>Ngôn ngữ Nhật K2</t>
  </si>
  <si>
    <t>Hoàng Linh</t>
  </si>
  <si>
    <t>Hương</t>
  </si>
  <si>
    <t>Đào Phương</t>
  </si>
  <si>
    <t>Linh</t>
  </si>
  <si>
    <t>21/01/1999</t>
  </si>
  <si>
    <t>Nguyễn Thị Tố</t>
  </si>
  <si>
    <t>Ngô Hải</t>
  </si>
  <si>
    <t>20/09/1998</t>
  </si>
  <si>
    <t>Nguyễn Thị Hải</t>
  </si>
  <si>
    <t>QTDVDL&amp;LH K3A</t>
  </si>
  <si>
    <t>Trần Ngọc</t>
  </si>
  <si>
    <t>16/08/1999</t>
  </si>
  <si>
    <t>Cao Duy</t>
  </si>
  <si>
    <t>Hiển</t>
  </si>
  <si>
    <t>25/07/1999</t>
  </si>
  <si>
    <t>Phạm Hồ Quỳnh</t>
  </si>
  <si>
    <t>Nguyễn Đức</t>
  </si>
  <si>
    <t>21/03/1999</t>
  </si>
  <si>
    <t>Dương Khánh</t>
  </si>
  <si>
    <t>18/04/1999</t>
  </si>
  <si>
    <t>Lê Thị Thuỳ</t>
  </si>
  <si>
    <t>20/11/1999</t>
  </si>
  <si>
    <t>Bùi Hồng</t>
  </si>
  <si>
    <t>16/04/1999</t>
  </si>
  <si>
    <t>Nguyễn Ngọc</t>
  </si>
  <si>
    <t>Quyên</t>
  </si>
  <si>
    <t>17/04/1999</t>
  </si>
  <si>
    <t>Nguyễn Hoài</t>
  </si>
  <si>
    <t>Thu</t>
  </si>
  <si>
    <t>20/05/1999</t>
  </si>
  <si>
    <t>Vũ Trần Quỳnh</t>
  </si>
  <si>
    <t>24/04/1999</t>
  </si>
  <si>
    <t>Phạm Thị Hải</t>
  </si>
  <si>
    <t>QTDVDL&amp;LH K3B</t>
  </si>
  <si>
    <t>Trần Thị Kim</t>
  </si>
  <si>
    <t>Dung</t>
  </si>
  <si>
    <t>27/02/1999</t>
  </si>
  <si>
    <t>Lương Thu</t>
  </si>
  <si>
    <t>Nguyễn Thị Nhật</t>
  </si>
  <si>
    <t>31/03/1999</t>
  </si>
  <si>
    <t>Vũ Thị Ngọc</t>
  </si>
  <si>
    <t>Lý</t>
  </si>
  <si>
    <t>Nguyễn Thị Kim</t>
  </si>
  <si>
    <t>Ngân</t>
  </si>
  <si>
    <t xml:space="preserve">Đoàn Thị Bích </t>
  </si>
  <si>
    <t>QTDVDL&amp;LH K3C</t>
  </si>
  <si>
    <t>Lã Thị</t>
  </si>
  <si>
    <t>Đào</t>
  </si>
  <si>
    <t>Nguyễn Văn</t>
  </si>
  <si>
    <t>Dũng</t>
  </si>
  <si>
    <t>18/05/1999</t>
  </si>
  <si>
    <t>Quản Đức</t>
  </si>
  <si>
    <t>Mạnh</t>
  </si>
  <si>
    <t>29/10/1999</t>
  </si>
  <si>
    <t>Minh</t>
  </si>
  <si>
    <t>15/10/1999</t>
  </si>
  <si>
    <t>Bùi Thị Hồng</t>
  </si>
  <si>
    <t>Phượng</t>
  </si>
  <si>
    <t>Quỳnh</t>
  </si>
  <si>
    <t>25/03/1999</t>
  </si>
  <si>
    <t>QT Khách sạn K2A</t>
  </si>
  <si>
    <t>Ngô Quốc</t>
  </si>
  <si>
    <t>Trần Thị Lan</t>
  </si>
  <si>
    <t>Đinh Thị</t>
  </si>
  <si>
    <t>Cúc</t>
  </si>
  <si>
    <t>Trần Thị Thu</t>
  </si>
  <si>
    <t>Đông</t>
  </si>
  <si>
    <t>Huỳnh Thị Hương</t>
  </si>
  <si>
    <t>Giang</t>
  </si>
  <si>
    <t>Lâm Đức</t>
  </si>
  <si>
    <t>23/04/1999</t>
  </si>
  <si>
    <t>Nguyễn Khánh</t>
  </si>
  <si>
    <t>Hòa</t>
  </si>
  <si>
    <t>25/05/1999</t>
  </si>
  <si>
    <t>Đào Thị</t>
  </si>
  <si>
    <t>19/01/1999</t>
  </si>
  <si>
    <t>Phạm Mai</t>
  </si>
  <si>
    <t>26/10/1999</t>
  </si>
  <si>
    <t>Bùi Thị</t>
  </si>
  <si>
    <t>Đoàn Thị</t>
  </si>
  <si>
    <t>Nhật</t>
  </si>
  <si>
    <t>28/04/1999</t>
  </si>
  <si>
    <t>Nguyễn Thị Hồng</t>
  </si>
  <si>
    <t>Nhung</t>
  </si>
  <si>
    <t>17/11/1999</t>
  </si>
  <si>
    <t>Phạm Thị Thu</t>
  </si>
  <si>
    <t>14/04/1999</t>
  </si>
  <si>
    <t>QT Khách sạn K2B</t>
  </si>
  <si>
    <t>Hà</t>
  </si>
  <si>
    <t>Lê Thu</t>
  </si>
  <si>
    <t>Lê Trang</t>
  </si>
  <si>
    <t>Vũ Thị Hồng</t>
  </si>
  <si>
    <t>23/08/1999</t>
  </si>
  <si>
    <t>Nguyễn Thị Thu</t>
  </si>
  <si>
    <t>30/06/1999</t>
  </si>
  <si>
    <t>13/05/1999</t>
  </si>
  <si>
    <t>Thùy</t>
  </si>
  <si>
    <t>30/11/1999</t>
  </si>
  <si>
    <t>Trà</t>
  </si>
  <si>
    <t>Tuyến</t>
  </si>
  <si>
    <t>Ngôn ngữ Nhật  K3</t>
  </si>
  <si>
    <t>Nguyễn Thị Phương</t>
  </si>
  <si>
    <t>21/04/2000</t>
  </si>
  <si>
    <t>24/10/2000</t>
  </si>
  <si>
    <t>Hằng</t>
  </si>
  <si>
    <t>29/05/2000</t>
  </si>
  <si>
    <t xml:space="preserve">Vũ Ngọc </t>
  </si>
  <si>
    <t>Hoàng Phương</t>
  </si>
  <si>
    <t>Nam</t>
  </si>
  <si>
    <t>Quách Trung</t>
  </si>
  <si>
    <t>Thành</t>
  </si>
  <si>
    <t>Hoàng Thị</t>
  </si>
  <si>
    <t>Xuân</t>
  </si>
  <si>
    <t>19/12/2000</t>
  </si>
  <si>
    <t>QT NH&amp;DVĂU K1</t>
  </si>
  <si>
    <t>Du Lịch</t>
  </si>
  <si>
    <t>Diêu Thị Bích</t>
  </si>
  <si>
    <t>Ngô Đình</t>
  </si>
  <si>
    <t>Tuyên</t>
  </si>
  <si>
    <t>28/05/2000</t>
  </si>
  <si>
    <t>QT DVDL&amp; LH  K4A</t>
  </si>
  <si>
    <t>Cáp Công Tuấn</t>
  </si>
  <si>
    <t>01/10/2000</t>
  </si>
  <si>
    <t>Nguyễn Thị Lan</t>
  </si>
  <si>
    <t>19/04/2000</t>
  </si>
  <si>
    <t>Cảnh</t>
  </si>
  <si>
    <t>04/09/2000</t>
  </si>
  <si>
    <t>Bùi Văn</t>
  </si>
  <si>
    <t>Chương</t>
  </si>
  <si>
    <t>13/08/2000</t>
  </si>
  <si>
    <t>Hoàng Văn</t>
  </si>
  <si>
    <t>Công</t>
  </si>
  <si>
    <t>01/01/2000</t>
  </si>
  <si>
    <t>Bùi Đức</t>
  </si>
  <si>
    <t>Độ</t>
  </si>
  <si>
    <t>18/02/2000</t>
  </si>
  <si>
    <t>Tạ Thu</t>
  </si>
  <si>
    <t>13/04/2000</t>
  </si>
  <si>
    <t>03/09/2000</t>
  </si>
  <si>
    <t>Trần Phi</t>
  </si>
  <si>
    <t>01/09/2000</t>
  </si>
  <si>
    <t>Ngô Tuấn</t>
  </si>
  <si>
    <t>Phúc</t>
  </si>
  <si>
    <t>31/03/2000</t>
  </si>
  <si>
    <t>Thơm</t>
  </si>
  <si>
    <t>26/09/2000</t>
  </si>
  <si>
    <t>Tiến</t>
  </si>
  <si>
    <t>14/10/2000</t>
  </si>
  <si>
    <t>Phạm Cẩm</t>
  </si>
  <si>
    <t>Tú</t>
  </si>
  <si>
    <t>Đỗ Quốc</t>
  </si>
  <si>
    <t>Tuấn</t>
  </si>
  <si>
    <t>QT DVDL&amp; LH  K4B</t>
  </si>
  <si>
    <t>Nguyễn Hoàng</t>
  </si>
  <si>
    <t>28/09/2000</t>
  </si>
  <si>
    <t>Tô Thị</t>
  </si>
  <si>
    <t>04/11/2000</t>
  </si>
  <si>
    <t>Lưu Vũ Phương</t>
  </si>
  <si>
    <t>30/06/2000</t>
  </si>
  <si>
    <t>Nguyễn Văn Tiến</t>
  </si>
  <si>
    <t>11/02/2000</t>
  </si>
  <si>
    <t>Thuỷ</t>
  </si>
  <si>
    <t>19/08/2000</t>
  </si>
  <si>
    <t>08/10/2000</t>
  </si>
  <si>
    <t>Nguyễn Thùy</t>
  </si>
  <si>
    <t>13/07/2000</t>
  </si>
  <si>
    <t>Trương Hoàng</t>
  </si>
  <si>
    <t>10/01/2000</t>
  </si>
  <si>
    <t>QT DVDL&amp; LH  K4C</t>
  </si>
  <si>
    <t>Lê Thị Ngân</t>
  </si>
  <si>
    <t>An</t>
  </si>
  <si>
    <t>27/12/2000</t>
  </si>
  <si>
    <t>Phạm Đức</t>
  </si>
  <si>
    <t>Hải</t>
  </si>
  <si>
    <t>05/05/2000</t>
  </si>
  <si>
    <t>Vũ Thị Hoa</t>
  </si>
  <si>
    <t>22/05/2000</t>
  </si>
  <si>
    <t>08/06/2000</t>
  </si>
  <si>
    <t>Đỗ Thị Trà</t>
  </si>
  <si>
    <t>My</t>
  </si>
  <si>
    <t>01/03/2000</t>
  </si>
  <si>
    <t>Nguyễn Anh</t>
  </si>
  <si>
    <t>Quyết</t>
  </si>
  <si>
    <t>08/01/2000</t>
  </si>
  <si>
    <t>Hà Thị</t>
  </si>
  <si>
    <t>20/03/2000</t>
  </si>
  <si>
    <t>Ngô Thị Phương</t>
  </si>
  <si>
    <t>21/05/2000</t>
  </si>
  <si>
    <t>09/07/1998</t>
  </si>
  <si>
    <t>Phan Minh</t>
  </si>
  <si>
    <t>Trúc</t>
  </si>
  <si>
    <t>20/12/2000</t>
  </si>
  <si>
    <t>Nguyễn Thanh</t>
  </si>
  <si>
    <t>20/09/2000</t>
  </si>
  <si>
    <t xml:space="preserve">Đặng Quốc </t>
  </si>
  <si>
    <t>Việt</t>
  </si>
  <si>
    <t>QT  Khách sạn K3A</t>
  </si>
  <si>
    <t>Nguyễn Thị Thanh</t>
  </si>
  <si>
    <t>31/12/2000</t>
  </si>
  <si>
    <t>Vũ Thị Lan</t>
  </si>
  <si>
    <t>13/11/2000</t>
  </si>
  <si>
    <t>Phạm Thị Ngọc</t>
  </si>
  <si>
    <t>Bảo</t>
  </si>
  <si>
    <t>18/12/2000</t>
  </si>
  <si>
    <t>06/03/2000</t>
  </si>
  <si>
    <t>Nguyễn Ngọc Linh</t>
  </si>
  <si>
    <t>Đan</t>
  </si>
  <si>
    <t>10/08/2000</t>
  </si>
  <si>
    <t>Bùi Đào Việt</t>
  </si>
  <si>
    <t>30/08/2000</t>
  </si>
  <si>
    <t>Ngọc Thị</t>
  </si>
  <si>
    <t>Nguyễn Mạnh</t>
  </si>
  <si>
    <t>Phú</t>
  </si>
  <si>
    <t>26/11/2000</t>
  </si>
  <si>
    <t>Quý</t>
  </si>
  <si>
    <t>Lê Duy</t>
  </si>
  <si>
    <t>Tân</t>
  </si>
  <si>
    <t>17/12/2000</t>
  </si>
  <si>
    <t>Đặng Thị Thanh</t>
  </si>
  <si>
    <t>26/08/2000</t>
  </si>
  <si>
    <t>Thúy</t>
  </si>
  <si>
    <t>24/08/1999</t>
  </si>
  <si>
    <t>Lưu Quỳnh</t>
  </si>
  <si>
    <t>Phan Thanh</t>
  </si>
  <si>
    <t>27/08/2000</t>
  </si>
  <si>
    <t>QT  Khách sạn K3B</t>
  </si>
  <si>
    <t>Ngô Phương</t>
  </si>
  <si>
    <t>Đàm Trà</t>
  </si>
  <si>
    <t>Mi</t>
  </si>
  <si>
    <t>30/11/2000</t>
  </si>
  <si>
    <t>Nhã</t>
  </si>
  <si>
    <t>Nữ</t>
  </si>
  <si>
    <t>18/03/2000</t>
  </si>
  <si>
    <t>Đỗ Thị Ngọc</t>
  </si>
  <si>
    <t>19/05/2000</t>
  </si>
  <si>
    <t>Trần Thị Như</t>
  </si>
  <si>
    <t>05/09/2000</t>
  </si>
  <si>
    <t>10/02/2000</t>
  </si>
  <si>
    <t>Đỗ Thị</t>
  </si>
  <si>
    <t>Thơi</t>
  </si>
  <si>
    <t>21/08/2000</t>
  </si>
  <si>
    <t>Đặng Huyền</t>
  </si>
  <si>
    <t>29/07/2000</t>
  </si>
  <si>
    <t>Bế Thị</t>
  </si>
  <si>
    <t>Vân</t>
  </si>
  <si>
    <t>10/09/2000</t>
  </si>
  <si>
    <t>NN Nhật K4</t>
  </si>
  <si>
    <t>Ngoại Ngữ</t>
  </si>
  <si>
    <t>Vũ Kim</t>
  </si>
  <si>
    <t>27/04/2001</t>
  </si>
  <si>
    <t>27/10/2001</t>
  </si>
  <si>
    <t>Nguyễn Thị Ngọc</t>
  </si>
  <si>
    <t>Tạ Thị</t>
  </si>
  <si>
    <t>22/01/2001</t>
  </si>
  <si>
    <t>Phạm Ngọc</t>
  </si>
  <si>
    <t>17/03/2001</t>
  </si>
  <si>
    <t>Trương Thị Thu</t>
  </si>
  <si>
    <t>Thanh</t>
  </si>
  <si>
    <t>NN Hàn Quốc K1A</t>
  </si>
  <si>
    <t>Nguyễn Thị Vân</t>
  </si>
  <si>
    <t>29/10/2001</t>
  </si>
  <si>
    <t>Trần Thanh</t>
  </si>
  <si>
    <t>Loan</t>
  </si>
  <si>
    <t>Lựa</t>
  </si>
  <si>
    <t>Lương</t>
  </si>
  <si>
    <t>Đinh Thị Phương</t>
  </si>
  <si>
    <t>21/05/2001</t>
  </si>
  <si>
    <t>NN Hàn Quốc K1B</t>
  </si>
  <si>
    <t>Hiệp</t>
  </si>
  <si>
    <t>Huệ</t>
  </si>
  <si>
    <t>29/07/2001</t>
  </si>
  <si>
    <t>Trần Mạnh</t>
  </si>
  <si>
    <t>Quang</t>
  </si>
  <si>
    <t>16/05/2001</t>
  </si>
  <si>
    <t>QT Lữ Hành K5A</t>
  </si>
  <si>
    <t>Bùi Thị Thanh</t>
  </si>
  <si>
    <t>31/03/2001</t>
  </si>
  <si>
    <t>Diệu</t>
  </si>
  <si>
    <t>19/08/2001</t>
  </si>
  <si>
    <t>Duy</t>
  </si>
  <si>
    <t>21/10/2001</t>
  </si>
  <si>
    <t>Trần Minh</t>
  </si>
  <si>
    <t>Phạm Trung</t>
  </si>
  <si>
    <t>Khánh</t>
  </si>
  <si>
    <t>18/06/2001</t>
  </si>
  <si>
    <t>Lê Đình</t>
  </si>
  <si>
    <t>Thắng</t>
  </si>
  <si>
    <t>19/10/2001</t>
  </si>
  <si>
    <t>Thủy</t>
  </si>
  <si>
    <t>14/04/2002</t>
  </si>
  <si>
    <t>QT Lữ Hành K5B</t>
  </si>
  <si>
    <t>Vũ Thị Minh</t>
  </si>
  <si>
    <t>Châu</t>
  </si>
  <si>
    <t>Lại Thành</t>
  </si>
  <si>
    <t>Phạm Minh</t>
  </si>
  <si>
    <t>Đức</t>
  </si>
  <si>
    <t>25/03/2000</t>
  </si>
  <si>
    <t>Dương Tuấn</t>
  </si>
  <si>
    <t>Phạm Bá</t>
  </si>
  <si>
    <t>Tâm</t>
  </si>
  <si>
    <t>29/09/2001</t>
  </si>
  <si>
    <t>Tùng</t>
  </si>
  <si>
    <t>QT Lữ Hành K5C</t>
  </si>
  <si>
    <t>Đào Thị Kim</t>
  </si>
  <si>
    <t>Chi</t>
  </si>
  <si>
    <t>22/01/1998</t>
  </si>
  <si>
    <t xml:space="preserve">Nguyễn Thùy </t>
  </si>
  <si>
    <t xml:space="preserve">Nguyễn Thị Thùy </t>
  </si>
  <si>
    <t>20/10/2001</t>
  </si>
  <si>
    <t xml:space="preserve">Trần  Quỳnh </t>
  </si>
  <si>
    <t>13/7/2001</t>
  </si>
  <si>
    <t>Bùi Thị Kim</t>
  </si>
  <si>
    <t>Oanh</t>
  </si>
  <si>
    <t>18/1/2001</t>
  </si>
  <si>
    <t>QT khách Sạn K4A</t>
  </si>
  <si>
    <t>Dịu</t>
  </si>
  <si>
    <t>26/09/2001</t>
  </si>
  <si>
    <t>Nguyễn Thị Thùy</t>
  </si>
  <si>
    <t>Nguyễn Vương Tú</t>
  </si>
  <si>
    <t>20/06/2001</t>
  </si>
  <si>
    <t>Lê Đỗ Cẩm</t>
  </si>
  <si>
    <t>26/07/2001</t>
  </si>
  <si>
    <t>Bùi Phương</t>
  </si>
  <si>
    <t>31/10/2001</t>
  </si>
  <si>
    <t>24/10/2001</t>
  </si>
  <si>
    <t>QT khách Sạn K4B</t>
  </si>
  <si>
    <t>Đoàn Thanh</t>
  </si>
  <si>
    <t>24/04/2001</t>
  </si>
  <si>
    <t>Nguyễn Mai</t>
  </si>
  <si>
    <t>QT khách Sạn K4C</t>
  </si>
  <si>
    <t>30/01/2001</t>
  </si>
  <si>
    <t>Tạ Bích</t>
  </si>
  <si>
    <t>Nguyễn Lan</t>
  </si>
  <si>
    <t>Phạm Hải</t>
  </si>
  <si>
    <t>Ninh</t>
  </si>
  <si>
    <t>Trần Thị Quỳnh</t>
  </si>
  <si>
    <t>QT NH&amp;DVAU K2B</t>
  </si>
  <si>
    <t xml:space="preserve">Vũ Thị </t>
  </si>
  <si>
    <t>Vũ Hồng</t>
  </si>
  <si>
    <t>14/10/2001</t>
  </si>
  <si>
    <t>khá</t>
  </si>
  <si>
    <t>giỏi</t>
  </si>
  <si>
    <t>XS</t>
  </si>
  <si>
    <t>Loại</t>
  </si>
  <si>
    <t>Học phí</t>
  </si>
  <si>
    <t>ĐDHT</t>
  </si>
  <si>
    <t>Thưởng</t>
  </si>
  <si>
    <t>Lớp</t>
  </si>
  <si>
    <t>Giỏi</t>
  </si>
  <si>
    <t>Xuất sắc</t>
  </si>
  <si>
    <t xml:space="preserve">Trần Phương </t>
  </si>
  <si>
    <t xml:space="preserve">Trần Thị </t>
  </si>
  <si>
    <t>Vũ Thị Hồng</t>
  </si>
  <si>
    <t>Phạm Thị Phương</t>
  </si>
  <si>
    <t>Tuyển sinh năm 2017, 2018, 2019 (6 ngành)</t>
  </si>
  <si>
    <t xml:space="preserve">DANH SÁCH 20% SỐ SINH VIÊN ĐƯỢC HỖ TRỢ ĐÓNG HỌC PHÍ, ĐỒ DÙNG HỌC TẬP </t>
  </si>
  <si>
    <t xml:space="preserve">Vũ Thị Hồng </t>
  </si>
  <si>
    <t>TS năm 2017, 2018, 2019 thuộc 6 ngành theo QĐ 4320 -2019</t>
  </si>
  <si>
    <t>Bổ sung thêm</t>
  </si>
  <si>
    <t>DANH SÁCH THƯỞNG HỌC BỔNG KHUYẾN KHÍCH SV GIỎI, XUẤT SẮC</t>
  </si>
  <si>
    <t>Hà Thanh</t>
  </si>
  <si>
    <t>Nguyễn Thị Diễm</t>
  </si>
  <si>
    <t>Lệ</t>
  </si>
  <si>
    <t xml:space="preserve">Nguyễn Ngọc </t>
  </si>
  <si>
    <t xml:space="preserve">Lưu Thị </t>
  </si>
  <si>
    <t>Hoài</t>
  </si>
  <si>
    <t>Đặng Thị Hoài</t>
  </si>
  <si>
    <t>Thương</t>
  </si>
  <si>
    <t>Mến</t>
  </si>
  <si>
    <t>Hoàng Thị Nghĩa</t>
  </si>
  <si>
    <t>Trinh</t>
  </si>
  <si>
    <t xml:space="preserve">Bế Thị </t>
  </si>
  <si>
    <t>Hồ Minh Hiếu</t>
  </si>
  <si>
    <t>Nguyễn Ánh</t>
  </si>
  <si>
    <t>Nguyệt</t>
  </si>
  <si>
    <t>Trần Thị Thanh</t>
  </si>
  <si>
    <t>Lam</t>
  </si>
  <si>
    <t xml:space="preserve">Đàm Thị </t>
  </si>
  <si>
    <t xml:space="preserve">Đinh Thị Ngọc </t>
  </si>
  <si>
    <t xml:space="preserve">Nguyễn Việt </t>
  </si>
  <si>
    <t xml:space="preserve">Bùi Đức </t>
  </si>
  <si>
    <t xml:space="preserve">Phạm Thanh </t>
  </si>
  <si>
    <t>ĐH QL văn hóa K2</t>
  </si>
  <si>
    <t>Ánh</t>
  </si>
  <si>
    <t xml:space="preserve">Nguyễn Thiên </t>
  </si>
  <si>
    <t xml:space="preserve">Vũ Thị Thảo </t>
  </si>
  <si>
    <t xml:space="preserve">Lê Thị Hồng </t>
  </si>
  <si>
    <t xml:space="preserve">Đoàn Thị Ngọc </t>
  </si>
  <si>
    <t xml:space="preserve">Đào Quang </t>
  </si>
  <si>
    <t xml:space="preserve">Cao Thanh </t>
  </si>
  <si>
    <t xml:space="preserve">Vũ Thị Hoàng </t>
  </si>
  <si>
    <t xml:space="preserve">Hoàng Thị </t>
  </si>
  <si>
    <t>Ngôn ngữ Anh K2</t>
  </si>
  <si>
    <t>Thoa</t>
  </si>
  <si>
    <t>Kim</t>
  </si>
  <si>
    <t>Khuyên</t>
  </si>
  <si>
    <t>Ngôn ngữ TQ K2</t>
  </si>
  <si>
    <t xml:space="preserve">Đỗ Thị Hương </t>
  </si>
  <si>
    <t xml:space="preserve">Ngô Thị </t>
  </si>
  <si>
    <t xml:space="preserve">Đỗ Thị Yến </t>
  </si>
  <si>
    <t xml:space="preserve">Bùi Ngọc </t>
  </si>
  <si>
    <t xml:space="preserve">Đặng Thị </t>
  </si>
  <si>
    <t xml:space="preserve">Loan Thị </t>
  </si>
  <si>
    <t>La Thị</t>
  </si>
  <si>
    <t xml:space="preserve">Nguyễn Thị Diệu </t>
  </si>
  <si>
    <t xml:space="preserve">Giang Ngọc </t>
  </si>
  <si>
    <t xml:space="preserve">Hoàng Thị Quỳnh </t>
  </si>
  <si>
    <t xml:space="preserve">Trần Thị Thùy </t>
  </si>
  <si>
    <t xml:space="preserve">Lê Thị </t>
  </si>
  <si>
    <t xml:space="preserve">Phạm Thị </t>
  </si>
  <si>
    <t>Môi trường K1</t>
  </si>
  <si>
    <t>Máy tính K2</t>
  </si>
  <si>
    <t>Tịnh</t>
  </si>
  <si>
    <t>Hồng</t>
  </si>
  <si>
    <t>Sơn</t>
  </si>
  <si>
    <t>Phong</t>
  </si>
  <si>
    <t>Ngoan</t>
  </si>
  <si>
    <t>thiên</t>
  </si>
  <si>
    <t xml:space="preserve">Lý Văn </t>
  </si>
  <si>
    <t xml:space="preserve">Nguyễn Thanh </t>
  </si>
  <si>
    <t xml:space="preserve">Lê Thị Kim </t>
  </si>
  <si>
    <t xml:space="preserve">Nguyễn Thị Ngọc </t>
  </si>
  <si>
    <t xml:space="preserve">Nguyễn Phương </t>
  </si>
  <si>
    <t xml:space="preserve">Nguyễn Thị Quỳnh </t>
  </si>
  <si>
    <t xml:space="preserve">Lê Đồng </t>
  </si>
  <si>
    <t xml:space="preserve">Đặng Xuân </t>
  </si>
  <si>
    <t xml:space="preserve">Lương Viết </t>
  </si>
  <si>
    <t xml:space="preserve">Ngô Thị Thanh </t>
  </si>
  <si>
    <t xml:space="preserve">Tạ Kiều </t>
  </si>
  <si>
    <t xml:space="preserve">Lê Thị Mai </t>
  </si>
  <si>
    <t>1. Học bổng khuyến khích (tuyển sinh năm 2016) theo QĐ 913</t>
  </si>
  <si>
    <t>Ngành</t>
  </si>
  <si>
    <t>Tổng số Sv</t>
  </si>
  <si>
    <t xml:space="preserve">Tổng số SV
 được hưởng </t>
  </si>
  <si>
    <t>Ghi chú</t>
  </si>
  <si>
    <t>Lữ hành K2</t>
  </si>
  <si>
    <t>Khách sạn K1</t>
  </si>
  <si>
    <t>Anh K2</t>
  </si>
  <si>
    <t>Trung Quốc K2</t>
  </si>
  <si>
    <t>Nhật K1</t>
  </si>
  <si>
    <t>Thủy sản K1</t>
  </si>
  <si>
    <t>Máy Tính K2</t>
  </si>
  <si>
    <t>Văn hóa K2</t>
  </si>
  <si>
    <t>TỔNG HỢP SINH VIÊN ĐƯỢC HƯỞNG HBKK CỦA TỈNH THEO QĐ 913 VÀ 4320</t>
  </si>
  <si>
    <t>Nhật K2</t>
  </si>
  <si>
    <t>Nhật K3</t>
  </si>
  <si>
    <t>Nhật K4</t>
  </si>
  <si>
    <t>Lữ hành K3</t>
  </si>
  <si>
    <t>Lữ hành K4</t>
  </si>
  <si>
    <t>Khách sạn K2</t>
  </si>
  <si>
    <t>Thủy sản K2</t>
  </si>
  <si>
    <t>Khách sạn K3</t>
  </si>
  <si>
    <t>Ăn uống K1</t>
  </si>
  <si>
    <t>Ăn uống K2</t>
  </si>
  <si>
    <t>3, Học bổng hỗ trợ học phí và đồ dùng học tập</t>
  </si>
  <si>
    <t>;</t>
  </si>
  <si>
    <t xml:space="preserve">Tổng số SV
 được hưởng 20% </t>
  </si>
  <si>
    <t>Số SV thực hưởng</t>
  </si>
  <si>
    <t>Khá</t>
  </si>
  <si>
    <t>NN Hàn K1</t>
  </si>
  <si>
    <t xml:space="preserve"> </t>
  </si>
  <si>
    <t>NN Nhật K2</t>
  </si>
  <si>
    <t>NN Nhật K3</t>
  </si>
  <si>
    <t>LHK3</t>
  </si>
  <si>
    <t>LHK4</t>
  </si>
  <si>
    <t>LHK5</t>
  </si>
  <si>
    <t>Khách sạn K4</t>
  </si>
  <si>
    <t>2. Học bổng KKHT (4320), Tuyển sinh năm 2017, 2018, 2019</t>
  </si>
  <si>
    <t>Cộng</t>
  </si>
  <si>
    <t>DANH SÁCH THƯỞNG SINH VIÊN GIỎI, XUẤT SẮC CHẾ ĐỘ 2016 THEO QĐ 913 /2015</t>
  </si>
  <si>
    <t>Ngôn ngữ Nhật  K4</t>
  </si>
  <si>
    <t>Cộng:</t>
  </si>
  <si>
    <t>hết SV</t>
  </si>
  <si>
    <t>Điểm 
RL</t>
  </si>
  <si>
    <t>Điểm 
HT</t>
  </si>
  <si>
    <t>QTLH K3A</t>
  </si>
  <si>
    <t>QTLH K3B</t>
  </si>
  <si>
    <t>QTLH K3C</t>
  </si>
  <si>
    <t>QT Ksạn K2A</t>
  </si>
  <si>
    <t>QT Ksạn K2B</t>
  </si>
  <si>
    <t>NN Nhật  K3</t>
  </si>
  <si>
    <t>QT ĂU K1</t>
  </si>
  <si>
    <t>QT LH  K4A</t>
  </si>
  <si>
    <t>QT LH  K4B</t>
  </si>
  <si>
    <t>QT LH  K4C</t>
  </si>
  <si>
    <t>QT  Ksạn K3A</t>
  </si>
  <si>
    <t>QT  Ksạn K3B</t>
  </si>
  <si>
    <t>NNQuốc K1A</t>
  </si>
  <si>
    <t>NNQuốc K1B</t>
  </si>
  <si>
    <t>QT K Sạn K4A</t>
  </si>
  <si>
    <t>QT K Sạn K4B</t>
  </si>
  <si>
    <t>QT K Sạn K4C</t>
  </si>
  <si>
    <t>QT ĂU K2B</t>
  </si>
  <si>
    <t>QT Lữ hành K5A</t>
  </si>
  <si>
    <t>QT Lữ hành K5B</t>
  </si>
  <si>
    <t>QT Lữ hành K5C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</si>
</sst>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1" x14ac:knownFonts="1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charset val="163"/>
      <scheme val="minor"/>
    </font>
    <font>
      <b/>
      <i/>
      <sz val="1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ont="0" applyFill="0" applyBorder="0" applyAlignment="0" applyProtection="0"/>
  </cellStyleXfs>
  <cellXfs count="327">
    <xf numFmtId="0" fontId="0" fillId="0" borderId="0" xfId="0"/>
    <xf numFmtId="0" fontId="1" fillId="2" borderId="1" xfId="1" applyFont="1" applyFill="1" applyBorder="1"/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3" fillId="2" borderId="0" xfId="1" applyFont="1" applyFill="1"/>
    <xf numFmtId="0" fontId="1" fillId="0" borderId="1" xfId="1" applyBorder="1" applyAlignment="1">
      <alignment horizontal="center"/>
    </xf>
    <xf numFmtId="0" fontId="1" fillId="0" borderId="1" xfId="1" applyFont="1" applyBorder="1"/>
    <xf numFmtId="0" fontId="3" fillId="0" borderId="1" xfId="1" applyFont="1" applyFill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164" fontId="4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2" fontId="4" fillId="0" borderId="1" xfId="2" applyNumberFormat="1" applyFont="1" applyBorder="1" applyAlignment="1">
      <alignment horizontal="center"/>
    </xf>
    <xf numFmtId="1" fontId="4" fillId="0" borderId="1" xfId="2" applyNumberFormat="1" applyFont="1" applyBorder="1" applyAlignment="1">
      <alignment horizontal="center"/>
    </xf>
    <xf numFmtId="0" fontId="4" fillId="0" borderId="1" xfId="1" applyFont="1" applyBorder="1" applyAlignment="1"/>
    <xf numFmtId="0" fontId="4" fillId="0" borderId="2" xfId="1" applyFont="1" applyBorder="1"/>
    <xf numFmtId="0" fontId="11" fillId="0" borderId="3" xfId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/>
    </xf>
    <xf numFmtId="1" fontId="11" fillId="0" borderId="1" xfId="1" applyNumberFormat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4" fillId="2" borderId="1" xfId="1" applyFont="1" applyFill="1" applyBorder="1" applyAlignment="1"/>
    <xf numFmtId="0" fontId="4" fillId="2" borderId="2" xfId="1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0" fontId="12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0" borderId="1" xfId="0" applyFont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2" fontId="9" fillId="4" borderId="1" xfId="1" applyNumberFormat="1" applyFont="1" applyFill="1" applyBorder="1" applyAlignment="1">
      <alignment horizontal="center" vertical="center" wrapText="1"/>
    </xf>
    <xf numFmtId="1" fontId="9" fillId="4" borderId="1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3" xfId="1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4" fontId="3" fillId="4" borderId="1" xfId="1" applyNumberFormat="1" applyFont="1" applyFill="1" applyBorder="1" applyAlignment="1">
      <alignment horizontal="center" vertical="center"/>
    </xf>
    <xf numFmtId="0" fontId="3" fillId="4" borderId="2" xfId="0" applyFont="1" applyFill="1" applyBorder="1"/>
    <xf numFmtId="164" fontId="3" fillId="4" borderId="1" xfId="0" applyNumberFormat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vertical="center"/>
    </xf>
    <xf numFmtId="164" fontId="9" fillId="4" borderId="3" xfId="1" applyNumberFormat="1" applyFont="1" applyFill="1" applyBorder="1" applyAlignment="1">
      <alignment horizontal="right" vertical="center"/>
    </xf>
    <xf numFmtId="0" fontId="3" fillId="4" borderId="4" xfId="1" applyFont="1" applyFill="1" applyBorder="1" applyAlignment="1">
      <alignment horizontal="left" vertical="center" wrapText="1"/>
    </xf>
    <xf numFmtId="0" fontId="3" fillId="4" borderId="5" xfId="1" applyFont="1" applyFill="1" applyBorder="1" applyAlignment="1">
      <alignment horizontal="left" vertical="center" wrapText="1"/>
    </xf>
    <xf numFmtId="14" fontId="3" fillId="4" borderId="1" xfId="0" applyNumberFormat="1" applyFont="1" applyFill="1" applyBorder="1"/>
    <xf numFmtId="0" fontId="13" fillId="0" borderId="0" xfId="0" applyFont="1" applyAlignment="1">
      <alignment horizontal="center"/>
    </xf>
    <xf numFmtId="0" fontId="8" fillId="2" borderId="1" xfId="1" applyFont="1" applyFill="1" applyBorder="1"/>
    <xf numFmtId="2" fontId="10" fillId="0" borderId="1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2" fontId="8" fillId="0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/>
    </xf>
    <xf numFmtId="0" fontId="13" fillId="0" borderId="0" xfId="0" applyFont="1"/>
    <xf numFmtId="0" fontId="13" fillId="0" borderId="1" xfId="0" applyFont="1" applyBorder="1"/>
    <xf numFmtId="0" fontId="14" fillId="0" borderId="0" xfId="0" applyFont="1"/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164" fontId="10" fillId="0" borderId="1" xfId="1" applyNumberFormat="1" applyFont="1" applyFill="1" applyBorder="1" applyAlignment="1">
      <alignment horizontal="right" vertical="center"/>
    </xf>
    <xf numFmtId="0" fontId="14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0" fontId="12" fillId="2" borderId="3" xfId="1" applyFont="1" applyFill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164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/>
    <xf numFmtId="2" fontId="7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2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49" fontId="1" fillId="4" borderId="2" xfId="0" applyNumberFormat="1" applyFont="1" applyFill="1" applyBorder="1" applyAlignment="1">
      <alignment vertical="center" wrapText="1"/>
    </xf>
    <xf numFmtId="0" fontId="13" fillId="4" borderId="3" xfId="0" applyFont="1" applyFill="1" applyBorder="1"/>
    <xf numFmtId="14" fontId="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0" xfId="0" applyFont="1" applyFill="1"/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7" fillId="0" borderId="0" xfId="0" applyFont="1"/>
    <xf numFmtId="0" fontId="17" fillId="4" borderId="0" xfId="0" applyFont="1" applyFill="1"/>
    <xf numFmtId="0" fontId="3" fillId="4" borderId="1" xfId="1" applyFont="1" applyFill="1" applyBorder="1"/>
    <xf numFmtId="14" fontId="3" fillId="4" borderId="3" xfId="1" applyNumberFormat="1" applyFont="1" applyFill="1" applyBorder="1" applyAlignment="1">
      <alignment horizontal="left" vertical="center" wrapText="1"/>
    </xf>
    <xf numFmtId="0" fontId="3" fillId="4" borderId="2" xfId="2" applyFont="1" applyFill="1" applyBorder="1" applyAlignment="1">
      <alignment horizontal="left" vertical="center"/>
    </xf>
    <xf numFmtId="0" fontId="3" fillId="4" borderId="3" xfId="2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1" fontId="3" fillId="4" borderId="1" xfId="2" applyNumberFormat="1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left" vertical="center" wrapText="1"/>
    </xf>
    <xf numFmtId="0" fontId="3" fillId="4" borderId="3" xfId="2" applyFont="1" applyFill="1" applyBorder="1" applyAlignment="1">
      <alignment horizontal="left" vertical="center" wrapText="1"/>
    </xf>
    <xf numFmtId="164" fontId="3" fillId="4" borderId="1" xfId="2" applyNumberFormat="1" applyFont="1" applyFill="1" applyBorder="1" applyAlignment="1">
      <alignment horizontal="center" vertical="center" wrapText="1"/>
    </xf>
    <xf numFmtId="2" fontId="3" fillId="4" borderId="1" xfId="2" applyNumberFormat="1" applyFont="1" applyFill="1" applyBorder="1" applyAlignment="1">
      <alignment horizontal="center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3" fillId="4" borderId="2" xfId="1" applyFont="1" applyFill="1" applyBorder="1"/>
    <xf numFmtId="164" fontId="3" fillId="4" borderId="1" xfId="1" applyNumberFormat="1" applyFont="1" applyFill="1" applyBorder="1" applyAlignment="1">
      <alignment horizontal="center"/>
    </xf>
    <xf numFmtId="2" fontId="3" fillId="4" borderId="1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0" fontId="3" fillId="4" borderId="6" xfId="1" applyFont="1" applyFill="1" applyBorder="1" applyAlignment="1">
      <alignment horizontal="left" vertical="center" wrapText="1"/>
    </xf>
    <xf numFmtId="0" fontId="3" fillId="4" borderId="7" xfId="1" applyFont="1" applyFill="1" applyBorder="1" applyAlignment="1">
      <alignment horizontal="left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3" fillId="0" borderId="2" xfId="0" applyFont="1" applyBorder="1" applyAlignment="1"/>
    <xf numFmtId="0" fontId="0" fillId="0" borderId="2" xfId="0" applyBorder="1" applyAlignment="1"/>
    <xf numFmtId="0" fontId="0" fillId="0" borderId="2" xfId="0" applyFill="1" applyBorder="1" applyAlignment="1"/>
    <xf numFmtId="3" fontId="3" fillId="0" borderId="1" xfId="0" applyNumberFormat="1" applyFont="1" applyBorder="1"/>
    <xf numFmtId="3" fontId="3" fillId="4" borderId="1" xfId="0" applyNumberFormat="1" applyFont="1" applyFill="1" applyBorder="1"/>
    <xf numFmtId="0" fontId="4" fillId="0" borderId="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0" fillId="0" borderId="0" xfId="0" applyFill="1"/>
    <xf numFmtId="3" fontId="3" fillId="0" borderId="1" xfId="0" applyNumberFormat="1" applyFont="1" applyFill="1" applyBorder="1"/>
    <xf numFmtId="0" fontId="16" fillId="0" borderId="1" xfId="0" applyFont="1" applyFill="1" applyBorder="1"/>
    <xf numFmtId="0" fontId="19" fillId="0" borderId="1" xfId="0" applyFont="1" applyBorder="1" applyAlignment="1">
      <alignment horizontal="center"/>
    </xf>
    <xf numFmtId="3" fontId="17" fillId="0" borderId="0" xfId="0" applyNumberFormat="1" applyFont="1"/>
    <xf numFmtId="3" fontId="9" fillId="4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Border="1"/>
    <xf numFmtId="0" fontId="20" fillId="0" borderId="0" xfId="0" applyFont="1"/>
    <xf numFmtId="0" fontId="17" fillId="0" borderId="0" xfId="0" applyFont="1" applyAlignment="1">
      <alignment horizontal="left"/>
    </xf>
    <xf numFmtId="164" fontId="9" fillId="4" borderId="1" xfId="1" applyNumberFormat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3" fontId="0" fillId="0" borderId="1" xfId="0" applyNumberFormat="1" applyBorder="1"/>
    <xf numFmtId="0" fontId="13" fillId="4" borderId="2" xfId="0" applyFont="1" applyFill="1" applyBorder="1"/>
    <xf numFmtId="0" fontId="13" fillId="4" borderId="10" xfId="0" applyFont="1" applyFill="1" applyBorder="1"/>
    <xf numFmtId="0" fontId="13" fillId="4" borderId="10" xfId="0" applyFont="1" applyFill="1" applyBorder="1" applyAlignment="1">
      <alignment horizontal="center"/>
    </xf>
    <xf numFmtId="3" fontId="13" fillId="4" borderId="3" xfId="0" applyNumberFormat="1" applyFont="1" applyFill="1" applyBorder="1"/>
    <xf numFmtId="0" fontId="9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3" xfId="0" applyFont="1" applyBorder="1" applyAlignment="1">
      <alignment horizontal="center"/>
    </xf>
  </cellXfs>
  <cellStyles count="3">
    <cellStyle name="Normal" xfId="0" builtinId="0"/>
    <cellStyle name="Normal 4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O222"/>
  <sheetViews>
    <sheetView workbookViewId="0">
      <selection activeCell="V8" sqref="V8"/>
    </sheetView>
  </sheetViews>
  <sheetFormatPr defaultRowHeight="15" x14ac:dyDescent="0.25"/>
  <cols>
    <col min="1" max="1" width="6.28515625" style="173" customWidth="1"/>
    <col min="2" max="2" width="8.42578125" hidden="1" customWidth="1"/>
    <col min="3" max="3" width="0" hidden="1" customWidth="1"/>
    <col min="4" max="4" width="22.5703125" style="173" customWidth="1"/>
    <col min="5" max="5" width="10.140625" style="173" customWidth="1"/>
    <col min="6" max="6" width="14" hidden="1" customWidth="1"/>
    <col min="7" max="7" width="15.42578125" style="173" customWidth="1"/>
    <col min="8" max="8" width="7.7109375" style="173" customWidth="1"/>
    <col min="9" max="9" width="11.85546875" style="173" customWidth="1"/>
    <col min="10" max="10" width="10.28515625" style="173" customWidth="1"/>
    <col min="11" max="11" width="10.42578125" style="173" customWidth="1"/>
    <col min="12" max="12" width="5" style="173" customWidth="1"/>
    <col min="13" max="16384" width="9.140625" style="173"/>
  </cols>
  <sheetData>
    <row r="2" spans="1:15" ht="25.5" x14ac:dyDescent="0.25">
      <c r="A2" s="158" t="s">
        <v>0</v>
      </c>
      <c r="B2" s="2" t="s">
        <v>1</v>
      </c>
      <c r="C2" s="3" t="s">
        <v>2</v>
      </c>
      <c r="D2" s="174" t="s">
        <v>3</v>
      </c>
      <c r="E2" s="175" t="s">
        <v>4</v>
      </c>
      <c r="F2" s="4" t="s">
        <v>5</v>
      </c>
      <c r="G2" s="174" t="s">
        <v>6</v>
      </c>
      <c r="H2" s="174" t="s">
        <v>7</v>
      </c>
      <c r="I2" s="176" t="s">
        <v>8</v>
      </c>
      <c r="J2" s="159" t="s">
        <v>9</v>
      </c>
      <c r="K2" s="160" t="s">
        <v>10</v>
      </c>
      <c r="L2" s="177" t="s">
        <v>470</v>
      </c>
      <c r="M2" s="177" t="s">
        <v>471</v>
      </c>
      <c r="N2" s="177" t="s">
        <v>472</v>
      </c>
      <c r="O2" s="177" t="s">
        <v>473</v>
      </c>
    </row>
    <row r="3" spans="1:15" customFormat="1" ht="18" customHeight="1" x14ac:dyDescent="0.25">
      <c r="A3" s="5">
        <v>2016</v>
      </c>
      <c r="B3" s="6">
        <v>1</v>
      </c>
      <c r="C3" s="7" t="s">
        <v>11</v>
      </c>
      <c r="D3" s="7" t="s">
        <v>12</v>
      </c>
      <c r="E3" s="8" t="s">
        <v>13</v>
      </c>
      <c r="F3" s="9">
        <v>6</v>
      </c>
      <c r="G3" s="10" t="s">
        <v>14</v>
      </c>
      <c r="H3" s="11" t="s">
        <v>15</v>
      </c>
      <c r="I3" s="12" t="s">
        <v>16</v>
      </c>
      <c r="J3" s="13">
        <v>8.57</v>
      </c>
      <c r="K3" s="14">
        <v>91</v>
      </c>
      <c r="L3" s="87" t="s">
        <v>468</v>
      </c>
      <c r="M3" s="87">
        <f>710000*5</f>
        <v>3550000</v>
      </c>
      <c r="N3" s="87">
        <f>149000*5</f>
        <v>745000</v>
      </c>
      <c r="O3" s="87">
        <f>1490000*5</f>
        <v>7450000</v>
      </c>
    </row>
    <row r="4" spans="1:15" customFormat="1" ht="18" customHeight="1" x14ac:dyDescent="0.25">
      <c r="A4" s="5">
        <v>2016</v>
      </c>
      <c r="B4" s="6">
        <v>1</v>
      </c>
      <c r="C4" s="7" t="s">
        <v>11</v>
      </c>
      <c r="D4" s="7" t="s">
        <v>12</v>
      </c>
      <c r="E4" s="8" t="s">
        <v>13</v>
      </c>
      <c r="F4" s="9">
        <v>8</v>
      </c>
      <c r="G4" s="15" t="s">
        <v>17</v>
      </c>
      <c r="H4" s="16" t="s">
        <v>18</v>
      </c>
      <c r="I4" s="17" t="s">
        <v>19</v>
      </c>
      <c r="J4" s="18">
        <v>8.67</v>
      </c>
      <c r="K4" s="19">
        <v>90</v>
      </c>
      <c r="L4" s="87" t="s">
        <v>468</v>
      </c>
      <c r="M4" s="87">
        <f t="shared" ref="M4:M9" si="0">710000*5</f>
        <v>3550000</v>
      </c>
      <c r="N4" s="87">
        <f t="shared" ref="N4:N67" si="1">149000*5</f>
        <v>745000</v>
      </c>
      <c r="O4" s="87">
        <f>1490000*5</f>
        <v>7450000</v>
      </c>
    </row>
    <row r="5" spans="1:15" customFormat="1" ht="18" customHeight="1" x14ac:dyDescent="0.25">
      <c r="A5" s="5">
        <v>2016</v>
      </c>
      <c r="B5" s="6">
        <v>1</v>
      </c>
      <c r="C5" s="7" t="s">
        <v>11</v>
      </c>
      <c r="D5" s="7" t="s">
        <v>12</v>
      </c>
      <c r="E5" s="8" t="s">
        <v>13</v>
      </c>
      <c r="F5" s="9">
        <v>10</v>
      </c>
      <c r="G5" s="15" t="s">
        <v>20</v>
      </c>
      <c r="H5" s="16" t="s">
        <v>21</v>
      </c>
      <c r="I5" s="17" t="s">
        <v>22</v>
      </c>
      <c r="J5" s="18">
        <v>8.89</v>
      </c>
      <c r="K5" s="19">
        <v>94</v>
      </c>
      <c r="L5" s="87" t="s">
        <v>468</v>
      </c>
      <c r="M5" s="87">
        <f t="shared" si="0"/>
        <v>3550000</v>
      </c>
      <c r="N5" s="87">
        <f t="shared" si="1"/>
        <v>745000</v>
      </c>
      <c r="O5" s="87">
        <f>1490000*5</f>
        <v>7450000</v>
      </c>
    </row>
    <row r="6" spans="1:15" customFormat="1" ht="18" customHeight="1" x14ac:dyDescent="0.25">
      <c r="A6" s="5">
        <v>2016</v>
      </c>
      <c r="B6" s="6">
        <v>1</v>
      </c>
      <c r="C6" s="7" t="s">
        <v>11</v>
      </c>
      <c r="D6" s="7" t="s">
        <v>12</v>
      </c>
      <c r="E6" s="8" t="s">
        <v>13</v>
      </c>
      <c r="F6" s="9">
        <v>19</v>
      </c>
      <c r="G6" s="15" t="s">
        <v>20</v>
      </c>
      <c r="H6" s="16" t="s">
        <v>23</v>
      </c>
      <c r="I6" s="17" t="s">
        <v>24</v>
      </c>
      <c r="J6" s="18">
        <v>8.84</v>
      </c>
      <c r="K6" s="19">
        <v>90</v>
      </c>
      <c r="L6" s="87" t="s">
        <v>468</v>
      </c>
      <c r="M6" s="87">
        <f t="shared" si="0"/>
        <v>3550000</v>
      </c>
      <c r="N6" s="87">
        <f t="shared" si="1"/>
        <v>745000</v>
      </c>
      <c r="O6" s="87">
        <f>1490000*5</f>
        <v>7450000</v>
      </c>
    </row>
    <row r="7" spans="1:15" customFormat="1" ht="18" customHeight="1" x14ac:dyDescent="0.25">
      <c r="A7" s="5">
        <v>2016</v>
      </c>
      <c r="B7" s="6">
        <v>1</v>
      </c>
      <c r="C7" s="7" t="s">
        <v>11</v>
      </c>
      <c r="D7" s="7" t="s">
        <v>12</v>
      </c>
      <c r="E7" s="8" t="s">
        <v>13</v>
      </c>
      <c r="F7" s="9">
        <v>34</v>
      </c>
      <c r="G7" s="15" t="s">
        <v>25</v>
      </c>
      <c r="H7" s="16" t="s">
        <v>26</v>
      </c>
      <c r="I7" s="17" t="s">
        <v>27</v>
      </c>
      <c r="J7" s="18">
        <v>8.7899999999999991</v>
      </c>
      <c r="K7" s="19">
        <v>90</v>
      </c>
      <c r="L7" s="87" t="s">
        <v>468</v>
      </c>
      <c r="M7" s="87">
        <f t="shared" si="0"/>
        <v>3550000</v>
      </c>
      <c r="N7" s="87">
        <f t="shared" si="1"/>
        <v>745000</v>
      </c>
      <c r="O7" s="87">
        <f>1490000*5</f>
        <v>7450000</v>
      </c>
    </row>
    <row r="8" spans="1:15" customFormat="1" ht="18" customHeight="1" x14ac:dyDescent="0.25">
      <c r="A8" s="5">
        <v>2016</v>
      </c>
      <c r="B8" s="6">
        <v>1</v>
      </c>
      <c r="C8" s="7" t="s">
        <v>11</v>
      </c>
      <c r="D8" s="7" t="s">
        <v>28</v>
      </c>
      <c r="E8" s="7" t="s">
        <v>29</v>
      </c>
      <c r="F8" s="9">
        <v>5</v>
      </c>
      <c r="G8" s="15" t="s">
        <v>30</v>
      </c>
      <c r="H8" s="16" t="s">
        <v>31</v>
      </c>
      <c r="I8" s="17" t="s">
        <v>32</v>
      </c>
      <c r="J8" s="18">
        <v>9.65</v>
      </c>
      <c r="K8" s="19">
        <v>94</v>
      </c>
      <c r="L8" s="87" t="s">
        <v>469</v>
      </c>
      <c r="M8" s="87">
        <f t="shared" si="0"/>
        <v>3550000</v>
      </c>
      <c r="N8" s="87">
        <f t="shared" si="1"/>
        <v>745000</v>
      </c>
      <c r="O8" s="87">
        <f>1490000*150%*5</f>
        <v>11175000</v>
      </c>
    </row>
    <row r="9" spans="1:15" customFormat="1" ht="18" customHeight="1" x14ac:dyDescent="0.25">
      <c r="A9" s="5">
        <v>2016</v>
      </c>
      <c r="B9" s="6">
        <v>1</v>
      </c>
      <c r="C9" s="7" t="s">
        <v>11</v>
      </c>
      <c r="D9" s="7" t="s">
        <v>28</v>
      </c>
      <c r="E9" s="7" t="s">
        <v>29</v>
      </c>
      <c r="F9" s="9">
        <v>10</v>
      </c>
      <c r="G9" s="15" t="s">
        <v>33</v>
      </c>
      <c r="H9" s="16" t="s">
        <v>34</v>
      </c>
      <c r="I9" s="17" t="s">
        <v>35</v>
      </c>
      <c r="J9" s="18">
        <v>9.56</v>
      </c>
      <c r="K9" s="19">
        <v>93</v>
      </c>
      <c r="L9" s="87" t="s">
        <v>469</v>
      </c>
      <c r="M9" s="87">
        <f t="shared" si="0"/>
        <v>3550000</v>
      </c>
      <c r="N9" s="87">
        <f t="shared" si="1"/>
        <v>745000</v>
      </c>
      <c r="O9" s="87">
        <f>1490000*150%*5</f>
        <v>11175000</v>
      </c>
    </row>
    <row r="10" spans="1:15" customFormat="1" ht="18" customHeight="1" x14ac:dyDescent="0.25">
      <c r="A10" s="5">
        <v>2016</v>
      </c>
      <c r="B10" s="2">
        <v>1</v>
      </c>
      <c r="C10" s="2" t="s">
        <v>11</v>
      </c>
      <c r="D10" s="7" t="s">
        <v>36</v>
      </c>
      <c r="E10" s="7" t="s">
        <v>37</v>
      </c>
      <c r="F10" s="20">
        <v>2</v>
      </c>
      <c r="G10" s="21" t="s">
        <v>38</v>
      </c>
      <c r="H10" s="22" t="s">
        <v>39</v>
      </c>
      <c r="I10" s="23" t="s">
        <v>40</v>
      </c>
      <c r="J10" s="24">
        <v>8.8000000000000007</v>
      </c>
      <c r="K10" s="25">
        <v>91</v>
      </c>
      <c r="L10" s="87" t="s">
        <v>468</v>
      </c>
      <c r="M10" s="87">
        <f>845000*5</f>
        <v>4225000</v>
      </c>
      <c r="N10" s="87">
        <f t="shared" si="1"/>
        <v>745000</v>
      </c>
      <c r="O10" s="87">
        <f>1490000*5</f>
        <v>7450000</v>
      </c>
    </row>
    <row r="11" spans="1:15" customFormat="1" ht="18" customHeight="1" x14ac:dyDescent="0.25">
      <c r="A11" s="5">
        <v>2016</v>
      </c>
      <c r="B11" s="2">
        <v>1</v>
      </c>
      <c r="C11" s="2" t="s">
        <v>11</v>
      </c>
      <c r="D11" s="7" t="s">
        <v>36</v>
      </c>
      <c r="E11" s="7" t="s">
        <v>37</v>
      </c>
      <c r="F11" s="20">
        <v>6</v>
      </c>
      <c r="G11" s="26" t="s">
        <v>41</v>
      </c>
      <c r="H11" s="27" t="s">
        <v>42</v>
      </c>
      <c r="I11" s="28" t="s">
        <v>43</v>
      </c>
      <c r="J11" s="29">
        <v>7.93</v>
      </c>
      <c r="K11" s="30">
        <v>85</v>
      </c>
      <c r="L11" s="87" t="s">
        <v>467</v>
      </c>
      <c r="M11" s="87">
        <f t="shared" ref="M11:M43" si="2">845000*5</f>
        <v>4225000</v>
      </c>
      <c r="N11" s="87">
        <f t="shared" si="1"/>
        <v>745000</v>
      </c>
      <c r="O11" s="87">
        <v>0</v>
      </c>
    </row>
    <row r="12" spans="1:15" customFormat="1" ht="18" customHeight="1" x14ac:dyDescent="0.25">
      <c r="A12" s="5">
        <v>2016</v>
      </c>
      <c r="B12" s="2">
        <v>1</v>
      </c>
      <c r="C12" s="2" t="s">
        <v>11</v>
      </c>
      <c r="D12" s="7" t="s">
        <v>36</v>
      </c>
      <c r="E12" s="7" t="s">
        <v>37</v>
      </c>
      <c r="F12" s="20">
        <v>10</v>
      </c>
      <c r="G12" s="26" t="s">
        <v>44</v>
      </c>
      <c r="H12" s="27" t="s">
        <v>45</v>
      </c>
      <c r="I12" s="28" t="s">
        <v>46</v>
      </c>
      <c r="J12" s="29">
        <v>8.5299999999999994</v>
      </c>
      <c r="K12" s="30">
        <v>91</v>
      </c>
      <c r="L12" s="87" t="s">
        <v>468</v>
      </c>
      <c r="M12" s="87">
        <f t="shared" si="2"/>
        <v>4225000</v>
      </c>
      <c r="N12" s="87">
        <f t="shared" si="1"/>
        <v>745000</v>
      </c>
      <c r="O12" s="87">
        <f>1490000*5</f>
        <v>7450000</v>
      </c>
    </row>
    <row r="13" spans="1:15" customFormat="1" ht="18" customHeight="1" x14ac:dyDescent="0.25">
      <c r="A13" s="5">
        <v>2016</v>
      </c>
      <c r="B13" s="2">
        <v>1</v>
      </c>
      <c r="C13" s="2" t="s">
        <v>11</v>
      </c>
      <c r="D13" s="7" t="s">
        <v>36</v>
      </c>
      <c r="E13" s="7" t="s">
        <v>37</v>
      </c>
      <c r="F13" s="9">
        <v>11</v>
      </c>
      <c r="G13" s="26" t="s">
        <v>47</v>
      </c>
      <c r="H13" s="27" t="s">
        <v>48</v>
      </c>
      <c r="I13" s="28" t="s">
        <v>49</v>
      </c>
      <c r="J13" s="29">
        <v>7.8</v>
      </c>
      <c r="K13" s="30">
        <v>83</v>
      </c>
      <c r="L13" s="87" t="s">
        <v>467</v>
      </c>
      <c r="M13" s="87">
        <f t="shared" si="2"/>
        <v>4225000</v>
      </c>
      <c r="N13" s="87">
        <f t="shared" si="1"/>
        <v>745000</v>
      </c>
      <c r="O13" s="87">
        <v>0</v>
      </c>
    </row>
    <row r="14" spans="1:15" customFormat="1" ht="18" customHeight="1" x14ac:dyDescent="0.25">
      <c r="A14" s="5">
        <v>2016</v>
      </c>
      <c r="B14" s="2">
        <v>1</v>
      </c>
      <c r="C14" s="2" t="s">
        <v>11</v>
      </c>
      <c r="D14" s="7" t="s">
        <v>36</v>
      </c>
      <c r="E14" s="7" t="s">
        <v>37</v>
      </c>
      <c r="F14" s="20">
        <v>12</v>
      </c>
      <c r="G14" s="26" t="s">
        <v>50</v>
      </c>
      <c r="H14" s="27" t="s">
        <v>51</v>
      </c>
      <c r="I14" s="28" t="s">
        <v>52</v>
      </c>
      <c r="J14" s="29">
        <v>7.87</v>
      </c>
      <c r="K14" s="30">
        <v>82</v>
      </c>
      <c r="L14" s="87" t="s">
        <v>467</v>
      </c>
      <c r="M14" s="87">
        <f t="shared" si="2"/>
        <v>4225000</v>
      </c>
      <c r="N14" s="87">
        <f t="shared" si="1"/>
        <v>745000</v>
      </c>
      <c r="O14" s="87">
        <v>0</v>
      </c>
    </row>
    <row r="15" spans="1:15" customFormat="1" ht="18" customHeight="1" x14ac:dyDescent="0.25">
      <c r="A15" s="5">
        <v>2016</v>
      </c>
      <c r="B15" s="2">
        <v>1</v>
      </c>
      <c r="C15" s="2" t="s">
        <v>11</v>
      </c>
      <c r="D15" s="7" t="s">
        <v>36</v>
      </c>
      <c r="E15" s="7" t="s">
        <v>37</v>
      </c>
      <c r="F15" s="9">
        <v>27</v>
      </c>
      <c r="G15" s="26" t="s">
        <v>20</v>
      </c>
      <c r="H15" s="31" t="s">
        <v>53</v>
      </c>
      <c r="I15" s="28" t="s">
        <v>54</v>
      </c>
      <c r="J15" s="29">
        <v>7.82</v>
      </c>
      <c r="K15" s="30">
        <v>85</v>
      </c>
      <c r="L15" s="87" t="s">
        <v>467</v>
      </c>
      <c r="M15" s="87">
        <f t="shared" si="2"/>
        <v>4225000</v>
      </c>
      <c r="N15" s="87">
        <f t="shared" si="1"/>
        <v>745000</v>
      </c>
      <c r="O15" s="87">
        <v>0</v>
      </c>
    </row>
    <row r="16" spans="1:15" customFormat="1" ht="18" customHeight="1" x14ac:dyDescent="0.25">
      <c r="A16" s="5">
        <v>2016</v>
      </c>
      <c r="B16" s="2">
        <v>1</v>
      </c>
      <c r="C16" s="2" t="s">
        <v>11</v>
      </c>
      <c r="D16" s="7" t="s">
        <v>36</v>
      </c>
      <c r="E16" s="7" t="s">
        <v>37</v>
      </c>
      <c r="F16" s="20">
        <v>34</v>
      </c>
      <c r="G16" s="26" t="s">
        <v>55</v>
      </c>
      <c r="H16" s="31" t="s">
        <v>56</v>
      </c>
      <c r="I16" s="28" t="s">
        <v>57</v>
      </c>
      <c r="J16" s="29">
        <v>8.0500000000000007</v>
      </c>
      <c r="K16" s="30">
        <v>85</v>
      </c>
      <c r="L16" s="87" t="s">
        <v>468</v>
      </c>
      <c r="M16" s="87">
        <f t="shared" si="2"/>
        <v>4225000</v>
      </c>
      <c r="N16" s="87">
        <f t="shared" si="1"/>
        <v>745000</v>
      </c>
      <c r="O16" s="87">
        <f>1490000*5</f>
        <v>7450000</v>
      </c>
    </row>
    <row r="17" spans="1:15" customFormat="1" ht="18" customHeight="1" x14ac:dyDescent="0.25">
      <c r="A17" s="5">
        <v>2016</v>
      </c>
      <c r="B17" s="2">
        <v>1</v>
      </c>
      <c r="C17" s="2" t="s">
        <v>11</v>
      </c>
      <c r="D17" s="7" t="s">
        <v>36</v>
      </c>
      <c r="E17" s="7" t="s">
        <v>37</v>
      </c>
      <c r="F17" s="9">
        <v>35</v>
      </c>
      <c r="G17" s="26" t="s">
        <v>58</v>
      </c>
      <c r="H17" s="31" t="s">
        <v>59</v>
      </c>
      <c r="I17" s="28" t="s">
        <v>60</v>
      </c>
      <c r="J17" s="29">
        <v>7.75</v>
      </c>
      <c r="K17" s="30">
        <v>82</v>
      </c>
      <c r="L17" s="87" t="s">
        <v>467</v>
      </c>
      <c r="M17" s="87">
        <f t="shared" si="2"/>
        <v>4225000</v>
      </c>
      <c r="N17" s="87">
        <f t="shared" si="1"/>
        <v>745000</v>
      </c>
      <c r="O17" s="87">
        <v>0</v>
      </c>
    </row>
    <row r="18" spans="1:15" customFormat="1" ht="18" customHeight="1" x14ac:dyDescent="0.25">
      <c r="A18" s="5">
        <v>2016</v>
      </c>
      <c r="B18" s="2">
        <v>1</v>
      </c>
      <c r="C18" s="2" t="s">
        <v>11</v>
      </c>
      <c r="D18" s="7" t="s">
        <v>36</v>
      </c>
      <c r="E18" s="7" t="s">
        <v>37</v>
      </c>
      <c r="F18" s="9">
        <v>53</v>
      </c>
      <c r="G18" s="26" t="s">
        <v>61</v>
      </c>
      <c r="H18" s="31" t="s">
        <v>26</v>
      </c>
      <c r="I18" s="28" t="s">
        <v>62</v>
      </c>
      <c r="J18" s="29">
        <v>7.78</v>
      </c>
      <c r="K18" s="30">
        <v>81</v>
      </c>
      <c r="L18" s="87" t="s">
        <v>467</v>
      </c>
      <c r="M18" s="87">
        <f t="shared" si="2"/>
        <v>4225000</v>
      </c>
      <c r="N18" s="87">
        <f t="shared" si="1"/>
        <v>745000</v>
      </c>
      <c r="O18" s="87">
        <v>0</v>
      </c>
    </row>
    <row r="19" spans="1:15" customFormat="1" ht="18" customHeight="1" x14ac:dyDescent="0.25">
      <c r="A19" s="5">
        <v>2016</v>
      </c>
      <c r="B19" s="2">
        <v>1</v>
      </c>
      <c r="C19" s="2" t="s">
        <v>11</v>
      </c>
      <c r="D19" s="7" t="s">
        <v>36</v>
      </c>
      <c r="E19" s="7" t="s">
        <v>37</v>
      </c>
      <c r="F19" s="9">
        <v>55</v>
      </c>
      <c r="G19" s="26" t="s">
        <v>63</v>
      </c>
      <c r="H19" s="31" t="s">
        <v>26</v>
      </c>
      <c r="I19" s="28" t="s">
        <v>64</v>
      </c>
      <c r="J19" s="32">
        <v>8.27</v>
      </c>
      <c r="K19" s="33">
        <v>85</v>
      </c>
      <c r="L19" s="87" t="s">
        <v>468</v>
      </c>
      <c r="M19" s="87">
        <f t="shared" si="2"/>
        <v>4225000</v>
      </c>
      <c r="N19" s="87">
        <f t="shared" si="1"/>
        <v>745000</v>
      </c>
      <c r="O19" s="87">
        <f>1490000*5</f>
        <v>7450000</v>
      </c>
    </row>
    <row r="20" spans="1:15" customFormat="1" ht="18" customHeight="1" x14ac:dyDescent="0.25">
      <c r="A20" s="5">
        <v>2016</v>
      </c>
      <c r="B20" s="2">
        <v>1</v>
      </c>
      <c r="C20" s="2" t="s">
        <v>11</v>
      </c>
      <c r="D20" s="7" t="s">
        <v>36</v>
      </c>
      <c r="E20" s="7" t="s">
        <v>37</v>
      </c>
      <c r="F20" s="20">
        <v>62</v>
      </c>
      <c r="G20" s="26" t="s">
        <v>65</v>
      </c>
      <c r="H20" s="31" t="s">
        <v>66</v>
      </c>
      <c r="I20" s="28" t="s">
        <v>46</v>
      </c>
      <c r="J20" s="29">
        <v>7.85</v>
      </c>
      <c r="K20" s="30">
        <v>82</v>
      </c>
      <c r="L20" s="87" t="s">
        <v>467</v>
      </c>
      <c r="M20" s="87">
        <f t="shared" si="2"/>
        <v>4225000</v>
      </c>
      <c r="N20" s="87">
        <f t="shared" si="1"/>
        <v>745000</v>
      </c>
      <c r="O20" s="87">
        <v>0</v>
      </c>
    </row>
    <row r="21" spans="1:15" customFormat="1" ht="18" customHeight="1" x14ac:dyDescent="0.25">
      <c r="A21" s="5">
        <v>2016</v>
      </c>
      <c r="B21" s="2">
        <v>1</v>
      </c>
      <c r="C21" s="2" t="s">
        <v>11</v>
      </c>
      <c r="D21" s="7" t="s">
        <v>36</v>
      </c>
      <c r="E21" s="7" t="s">
        <v>37</v>
      </c>
      <c r="F21" s="20">
        <v>64</v>
      </c>
      <c r="G21" s="26" t="s">
        <v>67</v>
      </c>
      <c r="H21" s="31" t="s">
        <v>68</v>
      </c>
      <c r="I21" s="28" t="s">
        <v>69</v>
      </c>
      <c r="J21" s="29">
        <v>8.0299999999999994</v>
      </c>
      <c r="K21" s="30">
        <v>84</v>
      </c>
      <c r="L21" s="87" t="s">
        <v>468</v>
      </c>
      <c r="M21" s="87">
        <f t="shared" si="2"/>
        <v>4225000</v>
      </c>
      <c r="N21" s="87">
        <f t="shared" si="1"/>
        <v>745000</v>
      </c>
      <c r="O21" s="87">
        <f>1490000*5</f>
        <v>7450000</v>
      </c>
    </row>
    <row r="22" spans="1:15" customFormat="1" ht="18" customHeight="1" x14ac:dyDescent="0.25">
      <c r="A22" s="5">
        <v>2016</v>
      </c>
      <c r="B22" s="2">
        <v>1</v>
      </c>
      <c r="C22" s="2" t="s">
        <v>11</v>
      </c>
      <c r="D22" s="7" t="s">
        <v>70</v>
      </c>
      <c r="E22" s="7" t="s">
        <v>37</v>
      </c>
      <c r="F22" s="34">
        <v>6</v>
      </c>
      <c r="G22" s="35" t="s">
        <v>71</v>
      </c>
      <c r="H22" s="36" t="s">
        <v>72</v>
      </c>
      <c r="I22" s="37">
        <v>35814</v>
      </c>
      <c r="J22" s="38">
        <v>7.9</v>
      </c>
      <c r="K22" s="39">
        <v>81</v>
      </c>
      <c r="L22" s="87" t="s">
        <v>467</v>
      </c>
      <c r="M22" s="87">
        <f t="shared" si="2"/>
        <v>4225000</v>
      </c>
      <c r="N22" s="87">
        <f t="shared" si="1"/>
        <v>745000</v>
      </c>
      <c r="O22" s="87">
        <v>0</v>
      </c>
    </row>
    <row r="23" spans="1:15" customFormat="1" ht="18" customHeight="1" x14ac:dyDescent="0.25">
      <c r="A23" s="5">
        <v>2016</v>
      </c>
      <c r="B23" s="2">
        <v>1</v>
      </c>
      <c r="C23" s="2" t="s">
        <v>11</v>
      </c>
      <c r="D23" s="7" t="s">
        <v>70</v>
      </c>
      <c r="E23" s="7" t="s">
        <v>37</v>
      </c>
      <c r="F23" s="34">
        <v>16</v>
      </c>
      <c r="G23" s="15" t="s">
        <v>73</v>
      </c>
      <c r="H23" s="36" t="s">
        <v>74</v>
      </c>
      <c r="I23" s="17" t="s">
        <v>75</v>
      </c>
      <c r="J23" s="18">
        <v>7.9</v>
      </c>
      <c r="K23" s="19">
        <v>81</v>
      </c>
      <c r="L23" s="87" t="s">
        <v>467</v>
      </c>
      <c r="M23" s="87">
        <f t="shared" si="2"/>
        <v>4225000</v>
      </c>
      <c r="N23" s="87">
        <f t="shared" si="1"/>
        <v>745000</v>
      </c>
      <c r="O23" s="87">
        <v>0</v>
      </c>
    </row>
    <row r="24" spans="1:15" customFormat="1" ht="18" customHeight="1" x14ac:dyDescent="0.25">
      <c r="A24" s="5">
        <v>2016</v>
      </c>
      <c r="B24" s="2">
        <v>1</v>
      </c>
      <c r="C24" s="2" t="s">
        <v>11</v>
      </c>
      <c r="D24" s="7" t="s">
        <v>70</v>
      </c>
      <c r="E24" s="7" t="s">
        <v>37</v>
      </c>
      <c r="F24" s="34">
        <v>20</v>
      </c>
      <c r="G24" s="15" t="s">
        <v>76</v>
      </c>
      <c r="H24" s="36" t="s">
        <v>77</v>
      </c>
      <c r="I24" s="17" t="s">
        <v>78</v>
      </c>
      <c r="J24" s="18">
        <v>7.91</v>
      </c>
      <c r="K24" s="19">
        <v>90</v>
      </c>
      <c r="L24" s="87" t="s">
        <v>467</v>
      </c>
      <c r="M24" s="87">
        <f t="shared" si="2"/>
        <v>4225000</v>
      </c>
      <c r="N24" s="87">
        <f t="shared" si="1"/>
        <v>745000</v>
      </c>
      <c r="O24" s="87">
        <v>0</v>
      </c>
    </row>
    <row r="25" spans="1:15" customFormat="1" ht="18" customHeight="1" x14ac:dyDescent="0.25">
      <c r="A25" s="5">
        <v>2016</v>
      </c>
      <c r="B25" s="2">
        <v>1</v>
      </c>
      <c r="C25" s="2" t="s">
        <v>11</v>
      </c>
      <c r="D25" s="7" t="s">
        <v>70</v>
      </c>
      <c r="E25" s="7" t="s">
        <v>37</v>
      </c>
      <c r="F25" s="34">
        <v>25</v>
      </c>
      <c r="G25" s="15" t="s">
        <v>79</v>
      </c>
      <c r="H25" s="36" t="s">
        <v>80</v>
      </c>
      <c r="I25" s="17" t="s">
        <v>81</v>
      </c>
      <c r="J25" s="40">
        <v>8.44</v>
      </c>
      <c r="K25" s="41">
        <v>83</v>
      </c>
      <c r="L25" s="87" t="s">
        <v>468</v>
      </c>
      <c r="M25" s="87">
        <f t="shared" si="2"/>
        <v>4225000</v>
      </c>
      <c r="N25" s="87">
        <f t="shared" si="1"/>
        <v>745000</v>
      </c>
      <c r="O25" s="87">
        <f>1490000*5</f>
        <v>7450000</v>
      </c>
    </row>
    <row r="26" spans="1:15" customFormat="1" ht="18" customHeight="1" x14ac:dyDescent="0.25">
      <c r="A26" s="5">
        <v>2016</v>
      </c>
      <c r="B26" s="2">
        <v>1</v>
      </c>
      <c r="C26" s="2" t="s">
        <v>11</v>
      </c>
      <c r="D26" s="7" t="s">
        <v>70</v>
      </c>
      <c r="E26" s="7" t="s">
        <v>37</v>
      </c>
      <c r="F26" s="34">
        <v>30</v>
      </c>
      <c r="G26" s="15" t="s">
        <v>82</v>
      </c>
      <c r="H26" s="36" t="s">
        <v>83</v>
      </c>
      <c r="I26" s="17" t="s">
        <v>84</v>
      </c>
      <c r="J26" s="18">
        <v>8</v>
      </c>
      <c r="K26" s="19">
        <v>90</v>
      </c>
      <c r="L26" s="87" t="s">
        <v>468</v>
      </c>
      <c r="M26" s="87">
        <f t="shared" si="2"/>
        <v>4225000</v>
      </c>
      <c r="N26" s="87">
        <f t="shared" si="1"/>
        <v>745000</v>
      </c>
      <c r="O26" s="87">
        <f>1490000*5</f>
        <v>7450000</v>
      </c>
    </row>
    <row r="27" spans="1:15" customFormat="1" ht="18" customHeight="1" x14ac:dyDescent="0.25">
      <c r="A27" s="5">
        <v>2016</v>
      </c>
      <c r="B27" s="2">
        <v>1</v>
      </c>
      <c r="C27" s="2" t="s">
        <v>11</v>
      </c>
      <c r="D27" s="7" t="s">
        <v>70</v>
      </c>
      <c r="E27" s="7" t="s">
        <v>37</v>
      </c>
      <c r="F27" s="34">
        <v>39</v>
      </c>
      <c r="G27" s="15" t="s">
        <v>85</v>
      </c>
      <c r="H27" s="36" t="s">
        <v>86</v>
      </c>
      <c r="I27" s="17" t="s">
        <v>87</v>
      </c>
      <c r="J27" s="18">
        <v>7.89</v>
      </c>
      <c r="K27" s="19">
        <v>80</v>
      </c>
      <c r="L27" s="87" t="s">
        <v>467</v>
      </c>
      <c r="M27" s="87">
        <f t="shared" si="2"/>
        <v>4225000</v>
      </c>
      <c r="N27" s="87">
        <f t="shared" si="1"/>
        <v>745000</v>
      </c>
      <c r="O27" s="87">
        <v>0</v>
      </c>
    </row>
    <row r="28" spans="1:15" customFormat="1" ht="18" customHeight="1" x14ac:dyDescent="0.25">
      <c r="A28" s="5">
        <v>2016</v>
      </c>
      <c r="B28" s="2">
        <v>1</v>
      </c>
      <c r="C28" s="2" t="s">
        <v>11</v>
      </c>
      <c r="D28" s="7" t="s">
        <v>70</v>
      </c>
      <c r="E28" s="7" t="s">
        <v>37</v>
      </c>
      <c r="F28" s="34">
        <v>42</v>
      </c>
      <c r="G28" s="15" t="s">
        <v>20</v>
      </c>
      <c r="H28" s="36" t="s">
        <v>88</v>
      </c>
      <c r="I28" s="17" t="s">
        <v>89</v>
      </c>
      <c r="J28" s="40">
        <v>8.64</v>
      </c>
      <c r="K28" s="41">
        <v>83</v>
      </c>
      <c r="L28" s="87" t="s">
        <v>468</v>
      </c>
      <c r="M28" s="87">
        <f t="shared" si="2"/>
        <v>4225000</v>
      </c>
      <c r="N28" s="87">
        <f t="shared" si="1"/>
        <v>745000</v>
      </c>
      <c r="O28" s="87">
        <f>1490000*5</f>
        <v>7450000</v>
      </c>
    </row>
    <row r="29" spans="1:15" customFormat="1" ht="18" customHeight="1" x14ac:dyDescent="0.25">
      <c r="A29" s="5">
        <v>2016</v>
      </c>
      <c r="B29" s="2">
        <v>1</v>
      </c>
      <c r="C29" s="2" t="s">
        <v>11</v>
      </c>
      <c r="D29" s="7" t="s">
        <v>70</v>
      </c>
      <c r="E29" s="7" t="s">
        <v>37</v>
      </c>
      <c r="F29" s="34">
        <v>46</v>
      </c>
      <c r="G29" s="15" t="s">
        <v>20</v>
      </c>
      <c r="H29" s="36" t="s">
        <v>90</v>
      </c>
      <c r="I29" s="17" t="s">
        <v>91</v>
      </c>
      <c r="J29" s="18">
        <v>8.0399999999999991</v>
      </c>
      <c r="K29" s="19">
        <v>80</v>
      </c>
      <c r="L29" s="87" t="s">
        <v>468</v>
      </c>
      <c r="M29" s="87">
        <f t="shared" si="2"/>
        <v>4225000</v>
      </c>
      <c r="N29" s="87">
        <f t="shared" si="1"/>
        <v>745000</v>
      </c>
      <c r="O29" s="87">
        <f>1490000*5</f>
        <v>7450000</v>
      </c>
    </row>
    <row r="30" spans="1:15" customFormat="1" ht="18" customHeight="1" x14ac:dyDescent="0.25">
      <c r="A30" s="5">
        <v>2016</v>
      </c>
      <c r="B30" s="2">
        <v>1</v>
      </c>
      <c r="C30" s="2" t="s">
        <v>11</v>
      </c>
      <c r="D30" s="7" t="s">
        <v>70</v>
      </c>
      <c r="E30" s="7" t="s">
        <v>37</v>
      </c>
      <c r="F30" s="34">
        <v>52</v>
      </c>
      <c r="G30" s="15" t="s">
        <v>92</v>
      </c>
      <c r="H30" s="36" t="s">
        <v>26</v>
      </c>
      <c r="I30" s="17" t="s">
        <v>62</v>
      </c>
      <c r="J30" s="40">
        <v>8.24</v>
      </c>
      <c r="K30" s="41">
        <v>80</v>
      </c>
      <c r="L30" s="87" t="s">
        <v>468</v>
      </c>
      <c r="M30" s="87">
        <f t="shared" si="2"/>
        <v>4225000</v>
      </c>
      <c r="N30" s="87">
        <f t="shared" si="1"/>
        <v>745000</v>
      </c>
      <c r="O30" s="87">
        <f>1490000*5</f>
        <v>7450000</v>
      </c>
    </row>
    <row r="31" spans="1:15" customFormat="1" ht="18" customHeight="1" x14ac:dyDescent="0.25">
      <c r="A31" s="5">
        <v>2016</v>
      </c>
      <c r="B31" s="2">
        <v>1</v>
      </c>
      <c r="C31" s="2" t="s">
        <v>11</v>
      </c>
      <c r="D31" s="7" t="s">
        <v>70</v>
      </c>
      <c r="E31" s="7" t="s">
        <v>37</v>
      </c>
      <c r="F31" s="34">
        <v>54</v>
      </c>
      <c r="G31" s="15" t="s">
        <v>63</v>
      </c>
      <c r="H31" s="36" t="s">
        <v>26</v>
      </c>
      <c r="I31" s="17" t="s">
        <v>93</v>
      </c>
      <c r="J31" s="18">
        <v>7.91</v>
      </c>
      <c r="K31" s="19">
        <v>82</v>
      </c>
      <c r="L31" s="87" t="s">
        <v>467</v>
      </c>
      <c r="M31" s="87">
        <f t="shared" si="2"/>
        <v>4225000</v>
      </c>
      <c r="N31" s="87">
        <f t="shared" si="1"/>
        <v>745000</v>
      </c>
      <c r="O31" s="87">
        <v>0</v>
      </c>
    </row>
    <row r="32" spans="1:15" customFormat="1" ht="18" customHeight="1" x14ac:dyDescent="0.25">
      <c r="A32" s="5">
        <v>2016</v>
      </c>
      <c r="B32" s="2">
        <v>1</v>
      </c>
      <c r="C32" s="2" t="s">
        <v>11</v>
      </c>
      <c r="D32" s="7" t="s">
        <v>70</v>
      </c>
      <c r="E32" s="7" t="s">
        <v>37</v>
      </c>
      <c r="F32" s="34">
        <v>55</v>
      </c>
      <c r="G32" s="15" t="s">
        <v>94</v>
      </c>
      <c r="H32" s="36" t="s">
        <v>26</v>
      </c>
      <c r="I32" s="17" t="s">
        <v>95</v>
      </c>
      <c r="J32" s="18">
        <v>8.07</v>
      </c>
      <c r="K32" s="19">
        <v>80</v>
      </c>
      <c r="L32" s="87" t="s">
        <v>468</v>
      </c>
      <c r="M32" s="87">
        <f t="shared" si="2"/>
        <v>4225000</v>
      </c>
      <c r="N32" s="87">
        <f t="shared" si="1"/>
        <v>745000</v>
      </c>
      <c r="O32" s="87">
        <f>1490000*5</f>
        <v>7450000</v>
      </c>
    </row>
    <row r="33" spans="1:15" customFormat="1" ht="18" customHeight="1" x14ac:dyDescent="0.25">
      <c r="A33" s="5">
        <v>2016</v>
      </c>
      <c r="B33" s="2">
        <v>1</v>
      </c>
      <c r="C33" s="2" t="s">
        <v>11</v>
      </c>
      <c r="D33" s="7" t="s">
        <v>70</v>
      </c>
      <c r="E33" s="7" t="s">
        <v>37</v>
      </c>
      <c r="F33" s="34">
        <v>64</v>
      </c>
      <c r="G33" s="35" t="s">
        <v>96</v>
      </c>
      <c r="H33" s="36" t="s">
        <v>97</v>
      </c>
      <c r="I33" s="37">
        <v>36121</v>
      </c>
      <c r="J33" s="42">
        <v>8.34</v>
      </c>
      <c r="K33" s="43">
        <v>83</v>
      </c>
      <c r="L33" s="87" t="s">
        <v>468</v>
      </c>
      <c r="M33" s="87">
        <f t="shared" si="2"/>
        <v>4225000</v>
      </c>
      <c r="N33" s="87">
        <f t="shared" si="1"/>
        <v>745000</v>
      </c>
      <c r="O33" s="87">
        <f>1490000*5</f>
        <v>7450000</v>
      </c>
    </row>
    <row r="34" spans="1:15" customFormat="1" ht="18" customHeight="1" x14ac:dyDescent="0.25">
      <c r="A34" s="5">
        <v>2016</v>
      </c>
      <c r="B34" s="2">
        <v>1</v>
      </c>
      <c r="C34" s="2" t="s">
        <v>11</v>
      </c>
      <c r="D34" s="7" t="s">
        <v>98</v>
      </c>
      <c r="E34" s="7" t="s">
        <v>37</v>
      </c>
      <c r="F34" s="34">
        <v>1</v>
      </c>
      <c r="G34" s="15" t="s">
        <v>99</v>
      </c>
      <c r="H34" s="36" t="s">
        <v>100</v>
      </c>
      <c r="I34" s="17" t="s">
        <v>57</v>
      </c>
      <c r="J34" s="18">
        <v>8.23</v>
      </c>
      <c r="K34" s="19">
        <v>90</v>
      </c>
      <c r="L34" s="87" t="s">
        <v>468</v>
      </c>
      <c r="M34" s="87">
        <f t="shared" si="2"/>
        <v>4225000</v>
      </c>
      <c r="N34" s="87">
        <f t="shared" si="1"/>
        <v>745000</v>
      </c>
      <c r="O34" s="87">
        <f>1490000*5</f>
        <v>7450000</v>
      </c>
    </row>
    <row r="35" spans="1:15" customFormat="1" ht="18" customHeight="1" x14ac:dyDescent="0.25">
      <c r="A35" s="5">
        <v>2016</v>
      </c>
      <c r="B35" s="44">
        <v>1</v>
      </c>
      <c r="C35" s="45" t="s">
        <v>11</v>
      </c>
      <c r="D35" s="1" t="s">
        <v>98</v>
      </c>
      <c r="E35" s="1" t="s">
        <v>37</v>
      </c>
      <c r="F35" s="46">
        <v>4</v>
      </c>
      <c r="G35" s="47" t="s">
        <v>101</v>
      </c>
      <c r="H35" s="36" t="s">
        <v>102</v>
      </c>
      <c r="I35" s="48" t="s">
        <v>103</v>
      </c>
      <c r="J35" s="49">
        <v>7.97</v>
      </c>
      <c r="K35" s="50">
        <v>83</v>
      </c>
      <c r="L35" s="87" t="s">
        <v>467</v>
      </c>
      <c r="M35" s="87">
        <f t="shared" si="2"/>
        <v>4225000</v>
      </c>
      <c r="N35" s="87">
        <f t="shared" si="1"/>
        <v>745000</v>
      </c>
      <c r="O35" s="87">
        <v>0</v>
      </c>
    </row>
    <row r="36" spans="1:15" customFormat="1" ht="18" customHeight="1" x14ac:dyDescent="0.25">
      <c r="A36" s="5">
        <v>2016</v>
      </c>
      <c r="B36" s="2">
        <v>1</v>
      </c>
      <c r="C36" s="2" t="s">
        <v>11</v>
      </c>
      <c r="D36" s="7" t="s">
        <v>98</v>
      </c>
      <c r="E36" s="7" t="s">
        <v>37</v>
      </c>
      <c r="F36" s="34">
        <v>5</v>
      </c>
      <c r="G36" s="51" t="s">
        <v>104</v>
      </c>
      <c r="H36" s="36" t="s">
        <v>105</v>
      </c>
      <c r="I36" s="52">
        <v>35803</v>
      </c>
      <c r="J36" s="53">
        <v>7.9</v>
      </c>
      <c r="K36" s="54">
        <v>82</v>
      </c>
      <c r="L36" s="87" t="s">
        <v>467</v>
      </c>
      <c r="M36" s="87">
        <f t="shared" si="2"/>
        <v>4225000</v>
      </c>
      <c r="N36" s="87">
        <f t="shared" si="1"/>
        <v>745000</v>
      </c>
      <c r="O36" s="87">
        <v>0</v>
      </c>
    </row>
    <row r="37" spans="1:15" customFormat="1" ht="18" customHeight="1" x14ac:dyDescent="0.25">
      <c r="A37" s="5">
        <v>2016</v>
      </c>
      <c r="B37" s="2">
        <v>1</v>
      </c>
      <c r="C37" s="2" t="s">
        <v>11</v>
      </c>
      <c r="D37" s="7" t="s">
        <v>98</v>
      </c>
      <c r="E37" s="7" t="s">
        <v>37</v>
      </c>
      <c r="F37" s="34">
        <v>7</v>
      </c>
      <c r="G37" s="15" t="s">
        <v>106</v>
      </c>
      <c r="H37" s="36" t="s">
        <v>107</v>
      </c>
      <c r="I37" s="17" t="s">
        <v>108</v>
      </c>
      <c r="J37" s="40">
        <v>8.2899999999999991</v>
      </c>
      <c r="K37" s="41">
        <v>84</v>
      </c>
      <c r="L37" s="87" t="s">
        <v>468</v>
      </c>
      <c r="M37" s="87">
        <f t="shared" si="2"/>
        <v>4225000</v>
      </c>
      <c r="N37" s="87">
        <f t="shared" si="1"/>
        <v>745000</v>
      </c>
      <c r="O37" s="87">
        <f t="shared" ref="O37:O42" si="3">1490000*5</f>
        <v>7450000</v>
      </c>
    </row>
    <row r="38" spans="1:15" customFormat="1" ht="18" customHeight="1" x14ac:dyDescent="0.25">
      <c r="A38" s="5">
        <v>2016</v>
      </c>
      <c r="B38" s="2">
        <v>1</v>
      </c>
      <c r="C38" s="2" t="s">
        <v>11</v>
      </c>
      <c r="D38" s="7" t="s">
        <v>98</v>
      </c>
      <c r="E38" s="7" t="s">
        <v>37</v>
      </c>
      <c r="F38" s="34">
        <v>18</v>
      </c>
      <c r="G38" s="15" t="s">
        <v>33</v>
      </c>
      <c r="H38" s="36" t="s">
        <v>109</v>
      </c>
      <c r="I38" s="17" t="s">
        <v>110</v>
      </c>
      <c r="J38" s="40">
        <v>8.5</v>
      </c>
      <c r="K38" s="41">
        <v>91</v>
      </c>
      <c r="L38" s="87" t="s">
        <v>468</v>
      </c>
      <c r="M38" s="87">
        <f t="shared" si="2"/>
        <v>4225000</v>
      </c>
      <c r="N38" s="87">
        <f t="shared" si="1"/>
        <v>745000</v>
      </c>
      <c r="O38" s="87">
        <f t="shared" si="3"/>
        <v>7450000</v>
      </c>
    </row>
    <row r="39" spans="1:15" customFormat="1" ht="18" customHeight="1" x14ac:dyDescent="0.25">
      <c r="A39" s="5">
        <v>2016</v>
      </c>
      <c r="B39" s="2">
        <v>1</v>
      </c>
      <c r="C39" s="2" t="s">
        <v>11</v>
      </c>
      <c r="D39" s="7" t="s">
        <v>98</v>
      </c>
      <c r="E39" s="7" t="s">
        <v>37</v>
      </c>
      <c r="F39" s="34">
        <v>20</v>
      </c>
      <c r="G39" s="15" t="s">
        <v>111</v>
      </c>
      <c r="H39" s="36" t="s">
        <v>112</v>
      </c>
      <c r="I39" s="17" t="s">
        <v>113</v>
      </c>
      <c r="J39" s="18">
        <v>8.01</v>
      </c>
      <c r="K39" s="19">
        <v>90</v>
      </c>
      <c r="L39" s="87" t="s">
        <v>468</v>
      </c>
      <c r="M39" s="87">
        <f t="shared" si="2"/>
        <v>4225000</v>
      </c>
      <c r="N39" s="87">
        <f t="shared" si="1"/>
        <v>745000</v>
      </c>
      <c r="O39" s="87">
        <f t="shared" si="3"/>
        <v>7450000</v>
      </c>
    </row>
    <row r="40" spans="1:15" customFormat="1" ht="18" customHeight="1" x14ac:dyDescent="0.25">
      <c r="A40" s="5">
        <v>2016</v>
      </c>
      <c r="B40" s="2">
        <v>1</v>
      </c>
      <c r="C40" s="2" t="s">
        <v>11</v>
      </c>
      <c r="D40" s="7" t="s">
        <v>98</v>
      </c>
      <c r="E40" s="7" t="s">
        <v>37</v>
      </c>
      <c r="F40" s="34">
        <v>21</v>
      </c>
      <c r="G40" s="15" t="s">
        <v>114</v>
      </c>
      <c r="H40" s="36" t="s">
        <v>31</v>
      </c>
      <c r="I40" s="17" t="s">
        <v>115</v>
      </c>
      <c r="J40" s="18">
        <v>8.26</v>
      </c>
      <c r="K40" s="19">
        <v>86</v>
      </c>
      <c r="L40" s="87" t="s">
        <v>468</v>
      </c>
      <c r="M40" s="87">
        <f t="shared" si="2"/>
        <v>4225000</v>
      </c>
      <c r="N40" s="87">
        <f t="shared" si="1"/>
        <v>745000</v>
      </c>
      <c r="O40" s="87">
        <f t="shared" si="3"/>
        <v>7450000</v>
      </c>
    </row>
    <row r="41" spans="1:15" customFormat="1" ht="18" customHeight="1" x14ac:dyDescent="0.25">
      <c r="A41" s="5">
        <v>2016</v>
      </c>
      <c r="B41" s="2">
        <v>1</v>
      </c>
      <c r="C41" s="2" t="s">
        <v>11</v>
      </c>
      <c r="D41" s="7" t="s">
        <v>98</v>
      </c>
      <c r="E41" s="7" t="s">
        <v>37</v>
      </c>
      <c r="F41" s="34">
        <v>36</v>
      </c>
      <c r="G41" s="35" t="s">
        <v>116</v>
      </c>
      <c r="H41" s="36" t="s">
        <v>56</v>
      </c>
      <c r="I41" s="37">
        <v>36003</v>
      </c>
      <c r="J41" s="38">
        <v>8.19</v>
      </c>
      <c r="K41" s="39">
        <v>86</v>
      </c>
      <c r="L41" s="87" t="s">
        <v>468</v>
      </c>
      <c r="M41" s="87">
        <f t="shared" si="2"/>
        <v>4225000</v>
      </c>
      <c r="N41" s="87">
        <f t="shared" si="1"/>
        <v>745000</v>
      </c>
      <c r="O41" s="87">
        <f t="shared" si="3"/>
        <v>7450000</v>
      </c>
    </row>
    <row r="42" spans="1:15" customFormat="1" ht="18" customHeight="1" x14ac:dyDescent="0.25">
      <c r="A42" s="5">
        <v>2016</v>
      </c>
      <c r="B42" s="2">
        <v>1</v>
      </c>
      <c r="C42" s="2" t="s">
        <v>11</v>
      </c>
      <c r="D42" s="7" t="s">
        <v>98</v>
      </c>
      <c r="E42" s="7" t="s">
        <v>37</v>
      </c>
      <c r="F42" s="34">
        <v>49</v>
      </c>
      <c r="G42" s="15" t="s">
        <v>117</v>
      </c>
      <c r="H42" s="36" t="s">
        <v>97</v>
      </c>
      <c r="I42" s="17" t="s">
        <v>118</v>
      </c>
      <c r="J42" s="18">
        <v>8.09</v>
      </c>
      <c r="K42" s="19">
        <v>84</v>
      </c>
      <c r="L42" s="87" t="s">
        <v>468</v>
      </c>
      <c r="M42" s="87">
        <f t="shared" si="2"/>
        <v>4225000</v>
      </c>
      <c r="N42" s="87">
        <f t="shared" si="1"/>
        <v>745000</v>
      </c>
      <c r="O42" s="87">
        <f t="shared" si="3"/>
        <v>7450000</v>
      </c>
    </row>
    <row r="43" spans="1:15" customFormat="1" ht="18" customHeight="1" x14ac:dyDescent="0.25">
      <c r="A43" s="5">
        <v>2016</v>
      </c>
      <c r="B43" s="2">
        <v>1</v>
      </c>
      <c r="C43" s="2" t="s">
        <v>11</v>
      </c>
      <c r="D43" s="7" t="s">
        <v>98</v>
      </c>
      <c r="E43" s="7" t="s">
        <v>37</v>
      </c>
      <c r="F43" s="34">
        <v>50</v>
      </c>
      <c r="G43" s="15" t="s">
        <v>119</v>
      </c>
      <c r="H43" s="36" t="s">
        <v>120</v>
      </c>
      <c r="I43" s="17" t="s">
        <v>121</v>
      </c>
      <c r="J43" s="18">
        <v>7.89</v>
      </c>
      <c r="K43" s="19">
        <v>81</v>
      </c>
      <c r="L43" s="87" t="s">
        <v>467</v>
      </c>
      <c r="M43" s="87">
        <f t="shared" si="2"/>
        <v>4225000</v>
      </c>
      <c r="N43" s="87">
        <f t="shared" si="1"/>
        <v>745000</v>
      </c>
      <c r="O43" s="87">
        <v>0</v>
      </c>
    </row>
    <row r="44" spans="1:15" ht="18" hidden="1" customHeight="1" x14ac:dyDescent="0.25">
      <c r="A44" s="158">
        <v>2017</v>
      </c>
      <c r="B44" s="2">
        <v>1</v>
      </c>
      <c r="C44" s="2" t="s">
        <v>11</v>
      </c>
      <c r="D44" s="178" t="s">
        <v>122</v>
      </c>
      <c r="E44" s="179" t="s">
        <v>29</v>
      </c>
      <c r="F44" s="56">
        <v>6</v>
      </c>
      <c r="G44" s="184" t="s">
        <v>123</v>
      </c>
      <c r="H44" s="185" t="s">
        <v>124</v>
      </c>
      <c r="I44" s="186" t="s">
        <v>125</v>
      </c>
      <c r="J44" s="187">
        <v>9.16</v>
      </c>
      <c r="K44" s="188">
        <v>92</v>
      </c>
      <c r="L44" s="177" t="s">
        <v>469</v>
      </c>
      <c r="M44" s="177">
        <f t="shared" ref="M44:M50" si="4">710000*5</f>
        <v>3550000</v>
      </c>
      <c r="N44" s="177">
        <f t="shared" si="1"/>
        <v>745000</v>
      </c>
      <c r="O44" s="177">
        <f>1490000*150%*5</f>
        <v>11175000</v>
      </c>
    </row>
    <row r="45" spans="1:15" ht="18" hidden="1" customHeight="1" x14ac:dyDescent="0.25">
      <c r="A45" s="158">
        <v>2017</v>
      </c>
      <c r="B45" s="2">
        <v>1</v>
      </c>
      <c r="C45" s="2" t="s">
        <v>11</v>
      </c>
      <c r="D45" s="180" t="s">
        <v>126</v>
      </c>
      <c r="E45" s="181" t="s">
        <v>13</v>
      </c>
      <c r="F45" s="57">
        <v>7</v>
      </c>
      <c r="G45" s="184" t="s">
        <v>127</v>
      </c>
      <c r="H45" s="189" t="s">
        <v>128</v>
      </c>
      <c r="I45" s="186">
        <v>36504</v>
      </c>
      <c r="J45" s="187">
        <v>7.86</v>
      </c>
      <c r="K45" s="188">
        <v>80</v>
      </c>
      <c r="L45" s="177" t="s">
        <v>467</v>
      </c>
      <c r="M45" s="177">
        <f t="shared" si="4"/>
        <v>3550000</v>
      </c>
      <c r="N45" s="177">
        <f t="shared" si="1"/>
        <v>745000</v>
      </c>
      <c r="O45" s="177">
        <v>0</v>
      </c>
    </row>
    <row r="46" spans="1:15" ht="18" hidden="1" customHeight="1" x14ac:dyDescent="0.25">
      <c r="A46" s="158">
        <v>2017</v>
      </c>
      <c r="B46" s="2">
        <v>1</v>
      </c>
      <c r="C46" s="2" t="s">
        <v>11</v>
      </c>
      <c r="D46" s="180" t="s">
        <v>126</v>
      </c>
      <c r="E46" s="181" t="s">
        <v>13</v>
      </c>
      <c r="F46" s="57">
        <v>14</v>
      </c>
      <c r="G46" s="184" t="s">
        <v>129</v>
      </c>
      <c r="H46" s="189" t="s">
        <v>130</v>
      </c>
      <c r="I46" s="186">
        <v>36193</v>
      </c>
      <c r="J46" s="187">
        <v>8.07</v>
      </c>
      <c r="K46" s="188">
        <v>85</v>
      </c>
      <c r="L46" s="177" t="s">
        <v>468</v>
      </c>
      <c r="M46" s="177">
        <f t="shared" si="4"/>
        <v>3550000</v>
      </c>
      <c r="N46" s="177">
        <f t="shared" si="1"/>
        <v>745000</v>
      </c>
      <c r="O46" s="177">
        <f>1490000*5</f>
        <v>7450000</v>
      </c>
    </row>
    <row r="47" spans="1:15" ht="18" hidden="1" customHeight="1" x14ac:dyDescent="0.25">
      <c r="A47" s="158">
        <v>2017</v>
      </c>
      <c r="B47" s="2">
        <v>1</v>
      </c>
      <c r="C47" s="2" t="s">
        <v>11</v>
      </c>
      <c r="D47" s="180" t="s">
        <v>126</v>
      </c>
      <c r="E47" s="181" t="s">
        <v>13</v>
      </c>
      <c r="F47" s="57">
        <v>18</v>
      </c>
      <c r="G47" s="184" t="s">
        <v>104</v>
      </c>
      <c r="H47" s="189" t="s">
        <v>23</v>
      </c>
      <c r="I47" s="186" t="s">
        <v>131</v>
      </c>
      <c r="J47" s="187">
        <v>7.33</v>
      </c>
      <c r="K47" s="188">
        <v>80</v>
      </c>
      <c r="L47" s="177" t="s">
        <v>467</v>
      </c>
      <c r="M47" s="177">
        <f t="shared" si="4"/>
        <v>3550000</v>
      </c>
      <c r="N47" s="177">
        <f t="shared" si="1"/>
        <v>745000</v>
      </c>
      <c r="O47" s="177">
        <v>0</v>
      </c>
    </row>
    <row r="48" spans="1:15" ht="18" hidden="1" customHeight="1" x14ac:dyDescent="0.25">
      <c r="A48" s="158">
        <v>2017</v>
      </c>
      <c r="B48" s="2">
        <v>1</v>
      </c>
      <c r="C48" s="2" t="s">
        <v>11</v>
      </c>
      <c r="D48" s="180" t="s">
        <v>126</v>
      </c>
      <c r="E48" s="181" t="s">
        <v>13</v>
      </c>
      <c r="F48" s="57">
        <v>34</v>
      </c>
      <c r="G48" s="184" t="s">
        <v>132</v>
      </c>
      <c r="H48" s="189" t="s">
        <v>66</v>
      </c>
      <c r="I48" s="186">
        <v>36190</v>
      </c>
      <c r="J48" s="187">
        <v>8.11</v>
      </c>
      <c r="K48" s="188">
        <v>90</v>
      </c>
      <c r="L48" s="177" t="s">
        <v>468</v>
      </c>
      <c r="M48" s="177">
        <f t="shared" si="4"/>
        <v>3550000</v>
      </c>
      <c r="N48" s="177">
        <f t="shared" si="1"/>
        <v>745000</v>
      </c>
      <c r="O48" s="177">
        <f>1490000*5</f>
        <v>7450000</v>
      </c>
    </row>
    <row r="49" spans="1:15" ht="18" hidden="1" customHeight="1" x14ac:dyDescent="0.25">
      <c r="A49" s="158">
        <v>2017</v>
      </c>
      <c r="B49" s="2">
        <v>1</v>
      </c>
      <c r="C49" s="2" t="s">
        <v>11</v>
      </c>
      <c r="D49" s="180" t="s">
        <v>126</v>
      </c>
      <c r="E49" s="181" t="s">
        <v>13</v>
      </c>
      <c r="F49" s="57">
        <v>37</v>
      </c>
      <c r="G49" s="184" t="s">
        <v>133</v>
      </c>
      <c r="H49" s="189" t="s">
        <v>68</v>
      </c>
      <c r="I49" s="186" t="s">
        <v>134</v>
      </c>
      <c r="J49" s="187">
        <v>8.14</v>
      </c>
      <c r="K49" s="188">
        <v>90</v>
      </c>
      <c r="L49" s="177" t="s">
        <v>468</v>
      </c>
      <c r="M49" s="177">
        <f t="shared" si="4"/>
        <v>3550000</v>
      </c>
      <c r="N49" s="177">
        <f t="shared" si="1"/>
        <v>745000</v>
      </c>
      <c r="O49" s="177">
        <f>1490000*5</f>
        <v>7450000</v>
      </c>
    </row>
    <row r="50" spans="1:15" ht="18" hidden="1" customHeight="1" x14ac:dyDescent="0.25">
      <c r="A50" s="158">
        <v>2017</v>
      </c>
      <c r="B50" s="2">
        <v>1</v>
      </c>
      <c r="C50" s="2" t="s">
        <v>11</v>
      </c>
      <c r="D50" s="180" t="s">
        <v>126</v>
      </c>
      <c r="E50" s="181" t="s">
        <v>13</v>
      </c>
      <c r="F50" s="57">
        <v>38</v>
      </c>
      <c r="G50" s="184" t="s">
        <v>135</v>
      </c>
      <c r="H50" s="189" t="s">
        <v>68</v>
      </c>
      <c r="I50" s="186">
        <v>36252</v>
      </c>
      <c r="J50" s="187">
        <v>7.93</v>
      </c>
      <c r="K50" s="188">
        <v>90</v>
      </c>
      <c r="L50" s="177" t="s">
        <v>467</v>
      </c>
      <c r="M50" s="177">
        <f t="shared" si="4"/>
        <v>3550000</v>
      </c>
      <c r="N50" s="177">
        <f t="shared" si="1"/>
        <v>745000</v>
      </c>
      <c r="O50" s="177">
        <v>0</v>
      </c>
    </row>
    <row r="51" spans="1:15" ht="18" hidden="1" customHeight="1" x14ac:dyDescent="0.25">
      <c r="A51" s="158">
        <v>2017</v>
      </c>
      <c r="B51" s="2">
        <v>1</v>
      </c>
      <c r="C51" s="2" t="s">
        <v>11</v>
      </c>
      <c r="D51" s="180" t="s">
        <v>136</v>
      </c>
      <c r="E51" s="182" t="s">
        <v>37</v>
      </c>
      <c r="F51" s="59">
        <v>7</v>
      </c>
      <c r="G51" s="184" t="s">
        <v>137</v>
      </c>
      <c r="H51" s="185" t="s">
        <v>105</v>
      </c>
      <c r="I51" s="186" t="s">
        <v>138</v>
      </c>
      <c r="J51" s="187">
        <v>8.0299999999999994</v>
      </c>
      <c r="K51" s="188">
        <v>82</v>
      </c>
      <c r="L51" s="177" t="s">
        <v>468</v>
      </c>
      <c r="M51" s="177">
        <f t="shared" ref="M51:M97" si="5">845000*5</f>
        <v>4225000</v>
      </c>
      <c r="N51" s="177">
        <f t="shared" si="1"/>
        <v>745000</v>
      </c>
      <c r="O51" s="177">
        <f>1490000*5</f>
        <v>7450000</v>
      </c>
    </row>
    <row r="52" spans="1:15" ht="18" hidden="1" customHeight="1" x14ac:dyDescent="0.25">
      <c r="A52" s="158">
        <v>2017</v>
      </c>
      <c r="B52" s="2">
        <v>1</v>
      </c>
      <c r="C52" s="2" t="s">
        <v>11</v>
      </c>
      <c r="D52" s="180" t="s">
        <v>136</v>
      </c>
      <c r="E52" s="182" t="s">
        <v>37</v>
      </c>
      <c r="F52" s="59">
        <v>13</v>
      </c>
      <c r="G52" s="184" t="s">
        <v>139</v>
      </c>
      <c r="H52" s="185" t="s">
        <v>140</v>
      </c>
      <c r="I52" s="186" t="s">
        <v>141</v>
      </c>
      <c r="J52" s="187">
        <v>7.62</v>
      </c>
      <c r="K52" s="188">
        <v>81</v>
      </c>
      <c r="L52" s="177" t="s">
        <v>467</v>
      </c>
      <c r="M52" s="177">
        <f t="shared" si="5"/>
        <v>4225000</v>
      </c>
      <c r="N52" s="177">
        <f t="shared" si="1"/>
        <v>745000</v>
      </c>
      <c r="O52" s="177">
        <v>0</v>
      </c>
    </row>
    <row r="53" spans="1:15" ht="18" hidden="1" customHeight="1" x14ac:dyDescent="0.25">
      <c r="A53" s="158">
        <v>2017</v>
      </c>
      <c r="B53" s="2">
        <v>1</v>
      </c>
      <c r="C53" s="2" t="s">
        <v>11</v>
      </c>
      <c r="D53" s="180" t="s">
        <v>136</v>
      </c>
      <c r="E53" s="182" t="s">
        <v>37</v>
      </c>
      <c r="F53" s="59">
        <v>15</v>
      </c>
      <c r="G53" s="184" t="s">
        <v>142</v>
      </c>
      <c r="H53" s="185" t="s">
        <v>51</v>
      </c>
      <c r="I53" s="186">
        <v>36225</v>
      </c>
      <c r="J53" s="187">
        <v>7.68</v>
      </c>
      <c r="K53" s="188">
        <v>82</v>
      </c>
      <c r="L53" s="177" t="s">
        <v>467</v>
      </c>
      <c r="M53" s="177">
        <f t="shared" si="5"/>
        <v>4225000</v>
      </c>
      <c r="N53" s="177">
        <f t="shared" si="1"/>
        <v>745000</v>
      </c>
      <c r="O53" s="177">
        <v>0</v>
      </c>
    </row>
    <row r="54" spans="1:15" ht="18" hidden="1" customHeight="1" x14ac:dyDescent="0.25">
      <c r="A54" s="158">
        <v>2017</v>
      </c>
      <c r="B54" s="2">
        <v>1</v>
      </c>
      <c r="C54" s="2" t="s">
        <v>11</v>
      </c>
      <c r="D54" s="180" t="s">
        <v>136</v>
      </c>
      <c r="E54" s="182" t="s">
        <v>37</v>
      </c>
      <c r="F54" s="59">
        <v>19</v>
      </c>
      <c r="G54" s="184" t="s">
        <v>143</v>
      </c>
      <c r="H54" s="185" t="s">
        <v>80</v>
      </c>
      <c r="I54" s="186" t="s">
        <v>144</v>
      </c>
      <c r="J54" s="187">
        <v>7.53</v>
      </c>
      <c r="K54" s="188">
        <v>80</v>
      </c>
      <c r="L54" s="177" t="s">
        <v>467</v>
      </c>
      <c r="M54" s="177">
        <f t="shared" si="5"/>
        <v>4225000</v>
      </c>
      <c r="N54" s="177">
        <f t="shared" si="1"/>
        <v>745000</v>
      </c>
      <c r="O54" s="177">
        <v>0</v>
      </c>
    </row>
    <row r="55" spans="1:15" ht="18" hidden="1" customHeight="1" x14ac:dyDescent="0.25">
      <c r="A55" s="158">
        <v>2017</v>
      </c>
      <c r="B55" s="2">
        <v>1</v>
      </c>
      <c r="C55" s="2" t="s">
        <v>11</v>
      </c>
      <c r="D55" s="180" t="s">
        <v>136</v>
      </c>
      <c r="E55" s="182" t="s">
        <v>37</v>
      </c>
      <c r="F55" s="59">
        <v>22</v>
      </c>
      <c r="G55" s="184" t="s">
        <v>145</v>
      </c>
      <c r="H55" s="185" t="s">
        <v>130</v>
      </c>
      <c r="I55" s="186" t="s">
        <v>146</v>
      </c>
      <c r="J55" s="187">
        <v>7.72</v>
      </c>
      <c r="K55" s="188">
        <v>82</v>
      </c>
      <c r="L55" s="177" t="s">
        <v>467</v>
      </c>
      <c r="M55" s="177">
        <f t="shared" si="5"/>
        <v>4225000</v>
      </c>
      <c r="N55" s="177">
        <f t="shared" si="1"/>
        <v>745000</v>
      </c>
      <c r="O55" s="177">
        <v>0</v>
      </c>
    </row>
    <row r="56" spans="1:15" ht="18" hidden="1" customHeight="1" x14ac:dyDescent="0.25">
      <c r="A56" s="158">
        <v>2017</v>
      </c>
      <c r="B56" s="2">
        <v>1</v>
      </c>
      <c r="C56" s="2" t="s">
        <v>11</v>
      </c>
      <c r="D56" s="180" t="s">
        <v>136</v>
      </c>
      <c r="E56" s="182" t="s">
        <v>37</v>
      </c>
      <c r="F56" s="59">
        <v>23</v>
      </c>
      <c r="G56" s="184" t="s">
        <v>147</v>
      </c>
      <c r="H56" s="185" t="s">
        <v>130</v>
      </c>
      <c r="I56" s="186" t="s">
        <v>148</v>
      </c>
      <c r="J56" s="187">
        <v>7.85</v>
      </c>
      <c r="K56" s="188">
        <v>91</v>
      </c>
      <c r="L56" s="177" t="s">
        <v>467</v>
      </c>
      <c r="M56" s="177">
        <f t="shared" si="5"/>
        <v>4225000</v>
      </c>
      <c r="N56" s="177">
        <f t="shared" si="1"/>
        <v>745000</v>
      </c>
      <c r="O56" s="177">
        <v>0</v>
      </c>
    </row>
    <row r="57" spans="1:15" ht="18" hidden="1" customHeight="1" x14ac:dyDescent="0.25">
      <c r="A57" s="158">
        <v>2017</v>
      </c>
      <c r="B57" s="2">
        <v>1</v>
      </c>
      <c r="C57" s="2" t="s">
        <v>11</v>
      </c>
      <c r="D57" s="180" t="s">
        <v>136</v>
      </c>
      <c r="E57" s="182" t="s">
        <v>37</v>
      </c>
      <c r="F57" s="59">
        <v>30</v>
      </c>
      <c r="G57" s="184" t="s">
        <v>149</v>
      </c>
      <c r="H57" s="185" t="s">
        <v>59</v>
      </c>
      <c r="I57" s="186" t="s">
        <v>150</v>
      </c>
      <c r="J57" s="187">
        <v>8.1300000000000008</v>
      </c>
      <c r="K57" s="188">
        <v>88</v>
      </c>
      <c r="L57" s="177" t="s">
        <v>468</v>
      </c>
      <c r="M57" s="177">
        <f t="shared" si="5"/>
        <v>4225000</v>
      </c>
      <c r="N57" s="177">
        <f t="shared" si="1"/>
        <v>745000</v>
      </c>
      <c r="O57" s="177">
        <f>1490000*5</f>
        <v>7450000</v>
      </c>
    </row>
    <row r="58" spans="1:15" ht="18" hidden="1" customHeight="1" x14ac:dyDescent="0.25">
      <c r="A58" s="158">
        <v>2017</v>
      </c>
      <c r="B58" s="2">
        <v>1</v>
      </c>
      <c r="C58" s="2" t="s">
        <v>11</v>
      </c>
      <c r="D58" s="180" t="s">
        <v>136</v>
      </c>
      <c r="E58" s="182" t="s">
        <v>37</v>
      </c>
      <c r="F58" s="59">
        <v>35</v>
      </c>
      <c r="G58" s="184" t="s">
        <v>151</v>
      </c>
      <c r="H58" s="185" t="s">
        <v>152</v>
      </c>
      <c r="I58" s="186" t="s">
        <v>153</v>
      </c>
      <c r="J58" s="187">
        <v>7.93</v>
      </c>
      <c r="K58" s="188">
        <v>83</v>
      </c>
      <c r="L58" s="177" t="s">
        <v>467</v>
      </c>
      <c r="M58" s="177">
        <f t="shared" si="5"/>
        <v>4225000</v>
      </c>
      <c r="N58" s="177">
        <f t="shared" si="1"/>
        <v>745000</v>
      </c>
      <c r="O58" s="177">
        <v>0</v>
      </c>
    </row>
    <row r="59" spans="1:15" ht="18" hidden="1" customHeight="1" x14ac:dyDescent="0.25">
      <c r="A59" s="158">
        <v>2017</v>
      </c>
      <c r="B59" s="2">
        <v>1</v>
      </c>
      <c r="C59" s="2" t="s">
        <v>11</v>
      </c>
      <c r="D59" s="180" t="s">
        <v>136</v>
      </c>
      <c r="E59" s="182" t="s">
        <v>37</v>
      </c>
      <c r="F59" s="59">
        <v>39</v>
      </c>
      <c r="G59" s="184" t="s">
        <v>154</v>
      </c>
      <c r="H59" s="185" t="s">
        <v>155</v>
      </c>
      <c r="I59" s="186" t="s">
        <v>156</v>
      </c>
      <c r="J59" s="187">
        <v>7.98</v>
      </c>
      <c r="K59" s="188">
        <v>92</v>
      </c>
      <c r="L59" s="177" t="s">
        <v>467</v>
      </c>
      <c r="M59" s="177">
        <f t="shared" si="5"/>
        <v>4225000</v>
      </c>
      <c r="N59" s="177">
        <f t="shared" si="1"/>
        <v>745000</v>
      </c>
      <c r="O59" s="177">
        <v>0</v>
      </c>
    </row>
    <row r="60" spans="1:15" ht="18" hidden="1" customHeight="1" x14ac:dyDescent="0.25">
      <c r="A60" s="158">
        <v>2017</v>
      </c>
      <c r="B60" s="2">
        <v>1</v>
      </c>
      <c r="C60" s="2" t="s">
        <v>11</v>
      </c>
      <c r="D60" s="180" t="s">
        <v>136</v>
      </c>
      <c r="E60" s="182" t="s">
        <v>37</v>
      </c>
      <c r="F60" s="59">
        <v>45</v>
      </c>
      <c r="G60" s="184" t="s">
        <v>157</v>
      </c>
      <c r="H60" s="185" t="s">
        <v>26</v>
      </c>
      <c r="I60" s="186" t="s">
        <v>158</v>
      </c>
      <c r="J60" s="187">
        <v>7.67</v>
      </c>
      <c r="K60" s="188">
        <v>82</v>
      </c>
      <c r="L60" s="177" t="s">
        <v>467</v>
      </c>
      <c r="M60" s="177">
        <f t="shared" si="5"/>
        <v>4225000</v>
      </c>
      <c r="N60" s="177">
        <f t="shared" si="1"/>
        <v>745000</v>
      </c>
      <c r="O60" s="177">
        <v>0</v>
      </c>
    </row>
    <row r="61" spans="1:15" ht="18" hidden="1" customHeight="1" x14ac:dyDescent="0.25">
      <c r="A61" s="158">
        <v>2017</v>
      </c>
      <c r="B61" s="2">
        <v>1</v>
      </c>
      <c r="C61" s="2" t="s">
        <v>11</v>
      </c>
      <c r="D61" s="180" t="s">
        <v>136</v>
      </c>
      <c r="E61" s="182" t="s">
        <v>37</v>
      </c>
      <c r="F61" s="59">
        <v>51</v>
      </c>
      <c r="G61" s="184" t="s">
        <v>159</v>
      </c>
      <c r="H61" s="185" t="s">
        <v>68</v>
      </c>
      <c r="I61" s="186">
        <v>36467</v>
      </c>
      <c r="J61" s="187">
        <v>7.65</v>
      </c>
      <c r="K61" s="188">
        <v>82</v>
      </c>
      <c r="L61" s="177" t="s">
        <v>467</v>
      </c>
      <c r="M61" s="177">
        <f t="shared" si="5"/>
        <v>4225000</v>
      </c>
      <c r="N61" s="177">
        <f t="shared" si="1"/>
        <v>745000</v>
      </c>
      <c r="O61" s="177">
        <v>0</v>
      </c>
    </row>
    <row r="62" spans="1:15" ht="18" hidden="1" customHeight="1" x14ac:dyDescent="0.25">
      <c r="A62" s="158">
        <v>2017</v>
      </c>
      <c r="B62" s="2">
        <v>1</v>
      </c>
      <c r="C62" s="2" t="s">
        <v>11</v>
      </c>
      <c r="D62" s="180" t="s">
        <v>160</v>
      </c>
      <c r="E62" s="182" t="s">
        <v>37</v>
      </c>
      <c r="F62" s="59">
        <v>5</v>
      </c>
      <c r="G62" s="184" t="s">
        <v>161</v>
      </c>
      <c r="H62" s="190" t="s">
        <v>162</v>
      </c>
      <c r="I62" s="186" t="s">
        <v>163</v>
      </c>
      <c r="J62" s="187">
        <v>7.78</v>
      </c>
      <c r="K62" s="188">
        <v>80</v>
      </c>
      <c r="L62" s="177" t="s">
        <v>467</v>
      </c>
      <c r="M62" s="177">
        <f t="shared" si="5"/>
        <v>4225000</v>
      </c>
      <c r="N62" s="177">
        <f t="shared" si="1"/>
        <v>745000</v>
      </c>
      <c r="O62" s="177">
        <v>0</v>
      </c>
    </row>
    <row r="63" spans="1:15" ht="18" hidden="1" customHeight="1" x14ac:dyDescent="0.25">
      <c r="A63" s="158">
        <v>2017</v>
      </c>
      <c r="B63" s="2">
        <v>1</v>
      </c>
      <c r="C63" s="2" t="s">
        <v>11</v>
      </c>
      <c r="D63" s="180" t="s">
        <v>160</v>
      </c>
      <c r="E63" s="182" t="s">
        <v>37</v>
      </c>
      <c r="F63" s="59">
        <v>17</v>
      </c>
      <c r="G63" s="184" t="s">
        <v>164</v>
      </c>
      <c r="H63" s="190" t="s">
        <v>128</v>
      </c>
      <c r="I63" s="186">
        <v>36383</v>
      </c>
      <c r="J63" s="187">
        <v>7.82</v>
      </c>
      <c r="K63" s="188">
        <v>96</v>
      </c>
      <c r="L63" s="177" t="s">
        <v>467</v>
      </c>
      <c r="M63" s="177">
        <f t="shared" si="5"/>
        <v>4225000</v>
      </c>
      <c r="N63" s="177">
        <f t="shared" si="1"/>
        <v>745000</v>
      </c>
      <c r="O63" s="177">
        <v>0</v>
      </c>
    </row>
    <row r="64" spans="1:15" ht="18" hidden="1" customHeight="1" x14ac:dyDescent="0.25">
      <c r="A64" s="158">
        <v>2017</v>
      </c>
      <c r="B64" s="2">
        <v>1</v>
      </c>
      <c r="C64" s="2" t="s">
        <v>11</v>
      </c>
      <c r="D64" s="180" t="s">
        <v>160</v>
      </c>
      <c r="E64" s="182" t="s">
        <v>37</v>
      </c>
      <c r="F64" s="59">
        <v>25</v>
      </c>
      <c r="G64" s="184" t="s">
        <v>165</v>
      </c>
      <c r="H64" s="190" t="s">
        <v>130</v>
      </c>
      <c r="I64" s="186" t="s">
        <v>166</v>
      </c>
      <c r="J64" s="187">
        <v>7.73</v>
      </c>
      <c r="K64" s="188">
        <v>84</v>
      </c>
      <c r="L64" s="177" t="s">
        <v>467</v>
      </c>
      <c r="M64" s="177">
        <f t="shared" si="5"/>
        <v>4225000</v>
      </c>
      <c r="N64" s="177">
        <f t="shared" si="1"/>
        <v>745000</v>
      </c>
      <c r="O64" s="177">
        <v>0</v>
      </c>
    </row>
    <row r="65" spans="1:15" ht="18" hidden="1" customHeight="1" x14ac:dyDescent="0.25">
      <c r="A65" s="158">
        <v>2017</v>
      </c>
      <c r="B65" s="2">
        <v>1</v>
      </c>
      <c r="C65" s="2" t="s">
        <v>11</v>
      </c>
      <c r="D65" s="180" t="s">
        <v>160</v>
      </c>
      <c r="E65" s="182" t="s">
        <v>37</v>
      </c>
      <c r="F65" s="59">
        <v>29</v>
      </c>
      <c r="G65" s="184" t="s">
        <v>167</v>
      </c>
      <c r="H65" s="190" t="s">
        <v>168</v>
      </c>
      <c r="I65" s="186">
        <v>36405</v>
      </c>
      <c r="J65" s="187">
        <v>7.65</v>
      </c>
      <c r="K65" s="188">
        <v>83</v>
      </c>
      <c r="L65" s="177" t="s">
        <v>467</v>
      </c>
      <c r="M65" s="177">
        <f t="shared" si="5"/>
        <v>4225000</v>
      </c>
      <c r="N65" s="177">
        <f t="shared" si="1"/>
        <v>745000</v>
      </c>
      <c r="O65" s="177">
        <v>0</v>
      </c>
    </row>
    <row r="66" spans="1:15" ht="18" hidden="1" customHeight="1" x14ac:dyDescent="0.25">
      <c r="A66" s="158">
        <v>2017</v>
      </c>
      <c r="B66" s="2">
        <v>1</v>
      </c>
      <c r="C66" s="2" t="s">
        <v>11</v>
      </c>
      <c r="D66" s="180" t="s">
        <v>160</v>
      </c>
      <c r="E66" s="182" t="s">
        <v>37</v>
      </c>
      <c r="F66" s="59">
        <v>33</v>
      </c>
      <c r="G66" s="184" t="s">
        <v>169</v>
      </c>
      <c r="H66" s="190" t="s">
        <v>170</v>
      </c>
      <c r="I66" s="186">
        <v>36260</v>
      </c>
      <c r="J66" s="187">
        <v>8</v>
      </c>
      <c r="K66" s="188">
        <v>80</v>
      </c>
      <c r="L66" s="177" t="s">
        <v>468</v>
      </c>
      <c r="M66" s="177">
        <f t="shared" si="5"/>
        <v>4225000</v>
      </c>
      <c r="N66" s="177">
        <f t="shared" si="1"/>
        <v>745000</v>
      </c>
      <c r="O66" s="177">
        <f>1490000*5</f>
        <v>7450000</v>
      </c>
    </row>
    <row r="67" spans="1:15" ht="18" hidden="1" customHeight="1" x14ac:dyDescent="0.25">
      <c r="A67" s="158">
        <v>2017</v>
      </c>
      <c r="B67" s="2">
        <v>1</v>
      </c>
      <c r="C67" s="2" t="s">
        <v>11</v>
      </c>
      <c r="D67" s="180" t="s">
        <v>160</v>
      </c>
      <c r="E67" s="182" t="s">
        <v>37</v>
      </c>
      <c r="F67" s="59">
        <v>36</v>
      </c>
      <c r="G67" s="184" t="s">
        <v>171</v>
      </c>
      <c r="H67" s="190" t="s">
        <v>59</v>
      </c>
      <c r="I67" s="191">
        <v>36497</v>
      </c>
      <c r="J67" s="192">
        <v>7.98</v>
      </c>
      <c r="K67" s="193">
        <v>80</v>
      </c>
      <c r="L67" s="177" t="s">
        <v>467</v>
      </c>
      <c r="M67" s="177">
        <f t="shared" si="5"/>
        <v>4225000</v>
      </c>
      <c r="N67" s="177">
        <f t="shared" si="1"/>
        <v>745000</v>
      </c>
      <c r="O67" s="177">
        <v>0</v>
      </c>
    </row>
    <row r="68" spans="1:15" ht="18" hidden="1" customHeight="1" x14ac:dyDescent="0.25">
      <c r="A68" s="158">
        <v>2017</v>
      </c>
      <c r="B68" s="2">
        <v>1</v>
      </c>
      <c r="C68" s="2" t="s">
        <v>11</v>
      </c>
      <c r="D68" s="180" t="s">
        <v>172</v>
      </c>
      <c r="E68" s="182" t="s">
        <v>37</v>
      </c>
      <c r="F68" s="61">
        <v>8</v>
      </c>
      <c r="G68" s="184" t="s">
        <v>173</v>
      </c>
      <c r="H68" s="194" t="s">
        <v>174</v>
      </c>
      <c r="I68" s="186">
        <v>36383</v>
      </c>
      <c r="J68" s="187">
        <v>7.52</v>
      </c>
      <c r="K68" s="188">
        <v>87</v>
      </c>
      <c r="L68" s="177" t="s">
        <v>467</v>
      </c>
      <c r="M68" s="177">
        <f t="shared" si="5"/>
        <v>4225000</v>
      </c>
      <c r="N68" s="177">
        <f t="shared" ref="N68:N131" si="6">149000*5</f>
        <v>745000</v>
      </c>
      <c r="O68" s="177">
        <v>0</v>
      </c>
    </row>
    <row r="69" spans="1:15" ht="18" hidden="1" customHeight="1" x14ac:dyDescent="0.25">
      <c r="A69" s="158">
        <v>2017</v>
      </c>
      <c r="B69" s="2">
        <v>1</v>
      </c>
      <c r="C69" s="2" t="s">
        <v>11</v>
      </c>
      <c r="D69" s="180" t="s">
        <v>172</v>
      </c>
      <c r="E69" s="182" t="s">
        <v>37</v>
      </c>
      <c r="F69" s="61">
        <v>9</v>
      </c>
      <c r="G69" s="184" t="s">
        <v>175</v>
      </c>
      <c r="H69" s="194" t="s">
        <v>176</v>
      </c>
      <c r="I69" s="186" t="s">
        <v>177</v>
      </c>
      <c r="J69" s="187">
        <v>7.52</v>
      </c>
      <c r="K69" s="188">
        <v>82</v>
      </c>
      <c r="L69" s="177" t="s">
        <v>467</v>
      </c>
      <c r="M69" s="177">
        <f t="shared" si="5"/>
        <v>4225000</v>
      </c>
      <c r="N69" s="177">
        <f t="shared" si="6"/>
        <v>745000</v>
      </c>
      <c r="O69" s="177">
        <v>0</v>
      </c>
    </row>
    <row r="70" spans="1:15" ht="18" hidden="1" customHeight="1" x14ac:dyDescent="0.25">
      <c r="A70" s="158">
        <v>2017</v>
      </c>
      <c r="B70" s="2">
        <v>1</v>
      </c>
      <c r="C70" s="2" t="s">
        <v>11</v>
      </c>
      <c r="D70" s="180" t="s">
        <v>172</v>
      </c>
      <c r="E70" s="182" t="s">
        <v>37</v>
      </c>
      <c r="F70" s="61">
        <v>20</v>
      </c>
      <c r="G70" s="184" t="s">
        <v>178</v>
      </c>
      <c r="H70" s="194" t="s">
        <v>179</v>
      </c>
      <c r="I70" s="186" t="s">
        <v>180</v>
      </c>
      <c r="J70" s="187">
        <v>7.72</v>
      </c>
      <c r="K70" s="188">
        <v>90</v>
      </c>
      <c r="L70" s="177" t="s">
        <v>467</v>
      </c>
      <c r="M70" s="177">
        <f t="shared" si="5"/>
        <v>4225000</v>
      </c>
      <c r="N70" s="177">
        <f t="shared" si="6"/>
        <v>745000</v>
      </c>
      <c r="O70" s="177">
        <v>0</v>
      </c>
    </row>
    <row r="71" spans="1:15" ht="18" hidden="1" customHeight="1" x14ac:dyDescent="0.25">
      <c r="A71" s="158">
        <v>2017</v>
      </c>
      <c r="B71" s="2">
        <v>1</v>
      </c>
      <c r="C71" s="2" t="s">
        <v>11</v>
      </c>
      <c r="D71" s="180" t="s">
        <v>172</v>
      </c>
      <c r="E71" s="182" t="s">
        <v>37</v>
      </c>
      <c r="F71" s="61">
        <v>21</v>
      </c>
      <c r="G71" s="184" t="s">
        <v>67</v>
      </c>
      <c r="H71" s="194" t="s">
        <v>181</v>
      </c>
      <c r="I71" s="186" t="s">
        <v>182</v>
      </c>
      <c r="J71" s="187">
        <v>7.6</v>
      </c>
      <c r="K71" s="188">
        <v>82</v>
      </c>
      <c r="L71" s="177" t="s">
        <v>467</v>
      </c>
      <c r="M71" s="177">
        <f t="shared" si="5"/>
        <v>4225000</v>
      </c>
      <c r="N71" s="177">
        <f t="shared" si="6"/>
        <v>745000</v>
      </c>
      <c r="O71" s="177">
        <v>0</v>
      </c>
    </row>
    <row r="72" spans="1:15" ht="18" hidden="1" customHeight="1" x14ac:dyDescent="0.25">
      <c r="A72" s="158">
        <v>2017</v>
      </c>
      <c r="B72" s="2">
        <v>1</v>
      </c>
      <c r="C72" s="2" t="s">
        <v>11</v>
      </c>
      <c r="D72" s="180" t="s">
        <v>172</v>
      </c>
      <c r="E72" s="182" t="s">
        <v>37</v>
      </c>
      <c r="F72" s="61">
        <v>33</v>
      </c>
      <c r="G72" s="184" t="s">
        <v>183</v>
      </c>
      <c r="H72" s="194" t="s">
        <v>184</v>
      </c>
      <c r="I72" s="186">
        <v>36381</v>
      </c>
      <c r="J72" s="187">
        <v>8.1300000000000008</v>
      </c>
      <c r="K72" s="188">
        <v>94</v>
      </c>
      <c r="L72" s="177" t="s">
        <v>468</v>
      </c>
      <c r="M72" s="177">
        <f t="shared" si="5"/>
        <v>4225000</v>
      </c>
      <c r="N72" s="177">
        <f t="shared" si="6"/>
        <v>745000</v>
      </c>
      <c r="O72" s="177">
        <f>1490000*5</f>
        <v>7450000</v>
      </c>
    </row>
    <row r="73" spans="1:15" ht="18" hidden="1" customHeight="1" x14ac:dyDescent="0.25">
      <c r="A73" s="158">
        <v>2017</v>
      </c>
      <c r="B73" s="2">
        <v>1</v>
      </c>
      <c r="C73" s="2" t="s">
        <v>11</v>
      </c>
      <c r="D73" s="180" t="s">
        <v>172</v>
      </c>
      <c r="E73" s="182" t="s">
        <v>37</v>
      </c>
      <c r="F73" s="61">
        <v>36</v>
      </c>
      <c r="G73" s="184" t="s">
        <v>20</v>
      </c>
      <c r="H73" s="194" t="s">
        <v>185</v>
      </c>
      <c r="I73" s="186" t="s">
        <v>186</v>
      </c>
      <c r="J73" s="187">
        <v>7.58</v>
      </c>
      <c r="K73" s="188">
        <v>82</v>
      </c>
      <c r="L73" s="177" t="s">
        <v>467</v>
      </c>
      <c r="M73" s="177">
        <f t="shared" si="5"/>
        <v>4225000</v>
      </c>
      <c r="N73" s="177">
        <f t="shared" si="6"/>
        <v>745000</v>
      </c>
      <c r="O73" s="177">
        <v>0</v>
      </c>
    </row>
    <row r="74" spans="1:15" ht="18" hidden="1" customHeight="1" x14ac:dyDescent="0.25">
      <c r="A74" s="158">
        <v>2017</v>
      </c>
      <c r="B74" s="45">
        <v>1</v>
      </c>
      <c r="C74" s="45" t="s">
        <v>11</v>
      </c>
      <c r="D74" s="74" t="s">
        <v>187</v>
      </c>
      <c r="E74" s="183" t="s">
        <v>37</v>
      </c>
      <c r="F74" s="62">
        <v>1</v>
      </c>
      <c r="G74" s="75" t="s">
        <v>188</v>
      </c>
      <c r="H74" s="190" t="s">
        <v>100</v>
      </c>
      <c r="I74" s="195" t="s">
        <v>138</v>
      </c>
      <c r="J74" s="196">
        <v>7.75</v>
      </c>
      <c r="K74" s="197">
        <v>80</v>
      </c>
      <c r="L74" s="177" t="s">
        <v>467</v>
      </c>
      <c r="M74" s="177">
        <f t="shared" si="5"/>
        <v>4225000</v>
      </c>
      <c r="N74" s="177">
        <f t="shared" si="6"/>
        <v>745000</v>
      </c>
      <c r="O74" s="177">
        <v>0</v>
      </c>
    </row>
    <row r="75" spans="1:15" ht="18" hidden="1" customHeight="1" x14ac:dyDescent="0.25">
      <c r="A75" s="158">
        <v>2017</v>
      </c>
      <c r="B75" s="2">
        <v>1</v>
      </c>
      <c r="C75" s="2" t="s">
        <v>11</v>
      </c>
      <c r="D75" s="180" t="s">
        <v>187</v>
      </c>
      <c r="E75" s="182" t="s">
        <v>37</v>
      </c>
      <c r="F75" s="55">
        <v>7</v>
      </c>
      <c r="G75" s="184" t="s">
        <v>189</v>
      </c>
      <c r="H75" s="190" t="s">
        <v>100</v>
      </c>
      <c r="I75" s="186">
        <v>36374</v>
      </c>
      <c r="J75" s="187">
        <v>7.83</v>
      </c>
      <c r="K75" s="188">
        <v>78</v>
      </c>
      <c r="L75" s="177" t="s">
        <v>467</v>
      </c>
      <c r="M75" s="177">
        <f t="shared" si="5"/>
        <v>4225000</v>
      </c>
      <c r="N75" s="177">
        <f t="shared" si="6"/>
        <v>745000</v>
      </c>
      <c r="O75" s="177">
        <v>0</v>
      </c>
    </row>
    <row r="76" spans="1:15" ht="18" hidden="1" customHeight="1" x14ac:dyDescent="0.25">
      <c r="A76" s="158">
        <v>2017</v>
      </c>
      <c r="B76" s="2">
        <v>1</v>
      </c>
      <c r="C76" s="2" t="s">
        <v>11</v>
      </c>
      <c r="D76" s="180" t="s">
        <v>187</v>
      </c>
      <c r="E76" s="182" t="s">
        <v>37</v>
      </c>
      <c r="F76" s="55">
        <v>8</v>
      </c>
      <c r="G76" s="184" t="s">
        <v>190</v>
      </c>
      <c r="H76" s="190" t="s">
        <v>191</v>
      </c>
      <c r="I76" s="186">
        <v>36222</v>
      </c>
      <c r="J76" s="187">
        <v>7.87</v>
      </c>
      <c r="K76" s="188">
        <v>90</v>
      </c>
      <c r="L76" s="177" t="s">
        <v>467</v>
      </c>
      <c r="M76" s="177">
        <f t="shared" si="5"/>
        <v>4225000</v>
      </c>
      <c r="N76" s="177">
        <f t="shared" si="6"/>
        <v>745000</v>
      </c>
      <c r="O76" s="177">
        <v>0</v>
      </c>
    </row>
    <row r="77" spans="1:15" ht="18" hidden="1" customHeight="1" x14ac:dyDescent="0.25">
      <c r="A77" s="158">
        <v>2017</v>
      </c>
      <c r="B77" s="2">
        <v>1</v>
      </c>
      <c r="C77" s="2" t="s">
        <v>11</v>
      </c>
      <c r="D77" s="180" t="s">
        <v>187</v>
      </c>
      <c r="E77" s="182" t="s">
        <v>37</v>
      </c>
      <c r="F77" s="55">
        <v>12</v>
      </c>
      <c r="G77" s="184" t="s">
        <v>192</v>
      </c>
      <c r="H77" s="190" t="s">
        <v>193</v>
      </c>
      <c r="I77" s="186">
        <v>36161</v>
      </c>
      <c r="J77" s="187">
        <v>8.0299999999999994</v>
      </c>
      <c r="K77" s="188">
        <v>80</v>
      </c>
      <c r="L77" s="177" t="s">
        <v>468</v>
      </c>
      <c r="M77" s="177">
        <f t="shared" si="5"/>
        <v>4225000</v>
      </c>
      <c r="N77" s="177">
        <f t="shared" si="6"/>
        <v>745000</v>
      </c>
      <c r="O77" s="177">
        <f>1490000*5</f>
        <v>7450000</v>
      </c>
    </row>
    <row r="78" spans="1:15" ht="18" hidden="1" customHeight="1" x14ac:dyDescent="0.25">
      <c r="A78" s="158">
        <v>2017</v>
      </c>
      <c r="B78" s="2">
        <v>1</v>
      </c>
      <c r="C78" s="2" t="s">
        <v>11</v>
      </c>
      <c r="D78" s="180" t="s">
        <v>187</v>
      </c>
      <c r="E78" s="182" t="s">
        <v>37</v>
      </c>
      <c r="F78" s="55">
        <v>17</v>
      </c>
      <c r="G78" s="184" t="s">
        <v>194</v>
      </c>
      <c r="H78" s="190" t="s">
        <v>195</v>
      </c>
      <c r="I78" s="186">
        <v>36170</v>
      </c>
      <c r="J78" s="187">
        <v>7.73</v>
      </c>
      <c r="K78" s="188">
        <v>80</v>
      </c>
      <c r="L78" s="177" t="s">
        <v>467</v>
      </c>
      <c r="M78" s="177">
        <f t="shared" si="5"/>
        <v>4225000</v>
      </c>
      <c r="N78" s="177">
        <f t="shared" si="6"/>
        <v>745000</v>
      </c>
      <c r="O78" s="177">
        <v>0</v>
      </c>
    </row>
    <row r="79" spans="1:15" ht="18" hidden="1" customHeight="1" x14ac:dyDescent="0.25">
      <c r="A79" s="158">
        <v>2017</v>
      </c>
      <c r="B79" s="2">
        <v>1</v>
      </c>
      <c r="C79" s="2" t="s">
        <v>11</v>
      </c>
      <c r="D79" s="180" t="s">
        <v>187</v>
      </c>
      <c r="E79" s="182" t="s">
        <v>37</v>
      </c>
      <c r="F79" s="55">
        <v>20</v>
      </c>
      <c r="G79" s="184" t="s">
        <v>196</v>
      </c>
      <c r="H79" s="190" t="s">
        <v>74</v>
      </c>
      <c r="I79" s="186" t="s">
        <v>197</v>
      </c>
      <c r="J79" s="187">
        <v>7.88</v>
      </c>
      <c r="K79" s="188">
        <v>86</v>
      </c>
      <c r="L79" s="177" t="s">
        <v>467</v>
      </c>
      <c r="M79" s="177">
        <f t="shared" si="5"/>
        <v>4225000</v>
      </c>
      <c r="N79" s="177">
        <f t="shared" si="6"/>
        <v>745000</v>
      </c>
      <c r="O79" s="177">
        <v>0</v>
      </c>
    </row>
    <row r="80" spans="1:15" ht="18" hidden="1" customHeight="1" x14ac:dyDescent="0.25">
      <c r="A80" s="158">
        <v>2017</v>
      </c>
      <c r="B80" s="2">
        <v>1</v>
      </c>
      <c r="C80" s="2" t="s">
        <v>11</v>
      </c>
      <c r="D80" s="180" t="s">
        <v>187</v>
      </c>
      <c r="E80" s="182" t="s">
        <v>37</v>
      </c>
      <c r="F80" s="55">
        <v>23</v>
      </c>
      <c r="G80" s="184" t="s">
        <v>198</v>
      </c>
      <c r="H80" s="190" t="s">
        <v>199</v>
      </c>
      <c r="I80" s="186" t="s">
        <v>200</v>
      </c>
      <c r="J80" s="187">
        <v>8.06</v>
      </c>
      <c r="K80" s="188">
        <v>80</v>
      </c>
      <c r="L80" s="177" t="s">
        <v>468</v>
      </c>
      <c r="M80" s="177">
        <f t="shared" si="5"/>
        <v>4225000</v>
      </c>
      <c r="N80" s="177">
        <f t="shared" si="6"/>
        <v>745000</v>
      </c>
      <c r="O80" s="177">
        <f>1490000*5</f>
        <v>7450000</v>
      </c>
    </row>
    <row r="81" spans="1:15" ht="18" hidden="1" customHeight="1" x14ac:dyDescent="0.25">
      <c r="A81" s="158">
        <v>2017</v>
      </c>
      <c r="B81" s="2">
        <v>1</v>
      </c>
      <c r="C81" s="2" t="s">
        <v>11</v>
      </c>
      <c r="D81" s="180" t="s">
        <v>187</v>
      </c>
      <c r="E81" s="182" t="s">
        <v>37</v>
      </c>
      <c r="F81" s="55">
        <v>25</v>
      </c>
      <c r="G81" s="184" t="s">
        <v>201</v>
      </c>
      <c r="H81" s="190" t="s">
        <v>128</v>
      </c>
      <c r="I81" s="186" t="s">
        <v>202</v>
      </c>
      <c r="J81" s="187">
        <v>7.76</v>
      </c>
      <c r="K81" s="188">
        <v>78</v>
      </c>
      <c r="L81" s="177" t="s">
        <v>467</v>
      </c>
      <c r="M81" s="177">
        <f t="shared" si="5"/>
        <v>4225000</v>
      </c>
      <c r="N81" s="177">
        <f t="shared" si="6"/>
        <v>745000</v>
      </c>
      <c r="O81" s="177">
        <v>0</v>
      </c>
    </row>
    <row r="82" spans="1:15" ht="18" hidden="1" customHeight="1" x14ac:dyDescent="0.25">
      <c r="A82" s="158">
        <v>2017</v>
      </c>
      <c r="B82" s="2">
        <v>1</v>
      </c>
      <c r="C82" s="2" t="s">
        <v>11</v>
      </c>
      <c r="D82" s="180" t="s">
        <v>187</v>
      </c>
      <c r="E82" s="182" t="s">
        <v>37</v>
      </c>
      <c r="F82" s="55">
        <v>28</v>
      </c>
      <c r="G82" s="184" t="s">
        <v>203</v>
      </c>
      <c r="H82" s="190" t="s">
        <v>128</v>
      </c>
      <c r="I82" s="186" t="s">
        <v>204</v>
      </c>
      <c r="J82" s="187">
        <v>7.78</v>
      </c>
      <c r="K82" s="188">
        <v>80</v>
      </c>
      <c r="L82" s="177" t="s">
        <v>467</v>
      </c>
      <c r="M82" s="177">
        <f t="shared" si="5"/>
        <v>4225000</v>
      </c>
      <c r="N82" s="177">
        <f t="shared" si="6"/>
        <v>745000</v>
      </c>
      <c r="O82" s="177">
        <v>0</v>
      </c>
    </row>
    <row r="83" spans="1:15" ht="18" hidden="1" customHeight="1" x14ac:dyDescent="0.25">
      <c r="A83" s="158">
        <v>2017</v>
      </c>
      <c r="B83" s="2">
        <v>1</v>
      </c>
      <c r="C83" s="2" t="s">
        <v>11</v>
      </c>
      <c r="D83" s="180" t="s">
        <v>187</v>
      </c>
      <c r="E83" s="182" t="s">
        <v>37</v>
      </c>
      <c r="F83" s="55">
        <v>43</v>
      </c>
      <c r="G83" s="184" t="s">
        <v>205</v>
      </c>
      <c r="H83" s="190" t="s">
        <v>59</v>
      </c>
      <c r="I83" s="186">
        <v>36199</v>
      </c>
      <c r="J83" s="187">
        <v>7.7</v>
      </c>
      <c r="K83" s="188">
        <v>83</v>
      </c>
      <c r="L83" s="177" t="s">
        <v>467</v>
      </c>
      <c r="M83" s="177">
        <f t="shared" si="5"/>
        <v>4225000</v>
      </c>
      <c r="N83" s="177">
        <f t="shared" si="6"/>
        <v>745000</v>
      </c>
      <c r="O83" s="177">
        <v>0</v>
      </c>
    </row>
    <row r="84" spans="1:15" ht="18" hidden="1" customHeight="1" x14ac:dyDescent="0.25">
      <c r="A84" s="158">
        <v>2017</v>
      </c>
      <c r="B84" s="2">
        <v>1</v>
      </c>
      <c r="C84" s="2" t="s">
        <v>11</v>
      </c>
      <c r="D84" s="180" t="s">
        <v>187</v>
      </c>
      <c r="E84" s="182" t="s">
        <v>37</v>
      </c>
      <c r="F84" s="55">
        <v>44</v>
      </c>
      <c r="G84" s="75" t="s">
        <v>206</v>
      </c>
      <c r="H84" s="190" t="s">
        <v>207</v>
      </c>
      <c r="I84" s="195" t="s">
        <v>208</v>
      </c>
      <c r="J84" s="196">
        <v>8.2200000000000006</v>
      </c>
      <c r="K84" s="197">
        <v>85</v>
      </c>
      <c r="L84" s="177" t="s">
        <v>468</v>
      </c>
      <c r="M84" s="177">
        <f t="shared" si="5"/>
        <v>4225000</v>
      </c>
      <c r="N84" s="177">
        <f t="shared" si="6"/>
        <v>745000</v>
      </c>
      <c r="O84" s="177">
        <f>1490000*5</f>
        <v>7450000</v>
      </c>
    </row>
    <row r="85" spans="1:15" ht="18" hidden="1" customHeight="1" x14ac:dyDescent="0.25">
      <c r="A85" s="158">
        <v>2017</v>
      </c>
      <c r="B85" s="2">
        <v>1</v>
      </c>
      <c r="C85" s="2" t="s">
        <v>11</v>
      </c>
      <c r="D85" s="180" t="s">
        <v>187</v>
      </c>
      <c r="E85" s="182" t="s">
        <v>37</v>
      </c>
      <c r="F85" s="55">
        <v>45</v>
      </c>
      <c r="G85" s="184" t="s">
        <v>209</v>
      </c>
      <c r="H85" s="190" t="s">
        <v>210</v>
      </c>
      <c r="I85" s="191" t="s">
        <v>211</v>
      </c>
      <c r="J85" s="192">
        <v>7.83</v>
      </c>
      <c r="K85" s="193">
        <v>80</v>
      </c>
      <c r="L85" s="177" t="s">
        <v>467</v>
      </c>
      <c r="M85" s="177">
        <f t="shared" si="5"/>
        <v>4225000</v>
      </c>
      <c r="N85" s="177">
        <f t="shared" si="6"/>
        <v>745000</v>
      </c>
      <c r="O85" s="177">
        <v>0</v>
      </c>
    </row>
    <row r="86" spans="1:15" ht="18" hidden="1" customHeight="1" x14ac:dyDescent="0.25">
      <c r="A86" s="158">
        <v>2017</v>
      </c>
      <c r="B86" s="2">
        <v>1</v>
      </c>
      <c r="C86" s="2" t="s">
        <v>11</v>
      </c>
      <c r="D86" s="180" t="s">
        <v>187</v>
      </c>
      <c r="E86" s="182" t="s">
        <v>37</v>
      </c>
      <c r="F86" s="55">
        <v>49</v>
      </c>
      <c r="G86" s="184" t="s">
        <v>212</v>
      </c>
      <c r="H86" s="190" t="s">
        <v>86</v>
      </c>
      <c r="I86" s="186" t="s">
        <v>213</v>
      </c>
      <c r="J86" s="187">
        <v>8.07</v>
      </c>
      <c r="K86" s="188">
        <v>80</v>
      </c>
      <c r="L86" s="177" t="s">
        <v>468</v>
      </c>
      <c r="M86" s="177">
        <f t="shared" si="5"/>
        <v>4225000</v>
      </c>
      <c r="N86" s="177">
        <f t="shared" si="6"/>
        <v>745000</v>
      </c>
      <c r="O86" s="177">
        <f>1490000*5</f>
        <v>7450000</v>
      </c>
    </row>
    <row r="87" spans="1:15" ht="18" hidden="1" customHeight="1" x14ac:dyDescent="0.25">
      <c r="A87" s="158">
        <v>2017</v>
      </c>
      <c r="B87" s="2">
        <v>1</v>
      </c>
      <c r="C87" s="2" t="s">
        <v>11</v>
      </c>
      <c r="D87" s="180" t="s">
        <v>214</v>
      </c>
      <c r="E87" s="182" t="s">
        <v>37</v>
      </c>
      <c r="F87" s="55">
        <v>11</v>
      </c>
      <c r="G87" s="184" t="s">
        <v>92</v>
      </c>
      <c r="H87" s="190" t="s">
        <v>215</v>
      </c>
      <c r="I87" s="186">
        <v>36314</v>
      </c>
      <c r="J87" s="187">
        <v>7.81</v>
      </c>
      <c r="K87" s="188">
        <v>82</v>
      </c>
      <c r="L87" s="177" t="s">
        <v>467</v>
      </c>
      <c r="M87" s="177">
        <f t="shared" si="5"/>
        <v>4225000</v>
      </c>
      <c r="N87" s="177">
        <f t="shared" si="6"/>
        <v>745000</v>
      </c>
      <c r="O87" s="177">
        <v>0</v>
      </c>
    </row>
    <row r="88" spans="1:15" ht="18" hidden="1" customHeight="1" x14ac:dyDescent="0.25">
      <c r="A88" s="158">
        <v>2017</v>
      </c>
      <c r="B88" s="2">
        <v>1</v>
      </c>
      <c r="C88" s="2" t="s">
        <v>11</v>
      </c>
      <c r="D88" s="180" t="s">
        <v>214</v>
      </c>
      <c r="E88" s="182" t="s">
        <v>37</v>
      </c>
      <c r="F88" s="55">
        <v>17</v>
      </c>
      <c r="G88" s="184" t="s">
        <v>20</v>
      </c>
      <c r="H88" s="190" t="s">
        <v>74</v>
      </c>
      <c r="I88" s="191">
        <v>36199</v>
      </c>
      <c r="J88" s="192">
        <v>7.99</v>
      </c>
      <c r="K88" s="193">
        <v>84</v>
      </c>
      <c r="L88" s="177" t="s">
        <v>467</v>
      </c>
      <c r="M88" s="177">
        <f t="shared" si="5"/>
        <v>4225000</v>
      </c>
      <c r="N88" s="177">
        <f t="shared" si="6"/>
        <v>745000</v>
      </c>
      <c r="O88" s="177">
        <v>0</v>
      </c>
    </row>
    <row r="89" spans="1:15" ht="18" hidden="1" customHeight="1" x14ac:dyDescent="0.25">
      <c r="A89" s="158">
        <v>2017</v>
      </c>
      <c r="B89" s="2">
        <v>1</v>
      </c>
      <c r="C89" s="2" t="s">
        <v>11</v>
      </c>
      <c r="D89" s="180" t="s">
        <v>214</v>
      </c>
      <c r="E89" s="182" t="s">
        <v>37</v>
      </c>
      <c r="F89" s="55">
        <v>26</v>
      </c>
      <c r="G89" s="184" t="s">
        <v>216</v>
      </c>
      <c r="H89" s="190" t="s">
        <v>31</v>
      </c>
      <c r="I89" s="186">
        <v>36411</v>
      </c>
      <c r="J89" s="187">
        <v>8.2799999999999994</v>
      </c>
      <c r="K89" s="188">
        <v>92</v>
      </c>
      <c r="L89" s="177" t="s">
        <v>468</v>
      </c>
      <c r="M89" s="177">
        <f t="shared" si="5"/>
        <v>4225000</v>
      </c>
      <c r="N89" s="177">
        <f t="shared" si="6"/>
        <v>745000</v>
      </c>
      <c r="O89" s="177">
        <f>1490000*5</f>
        <v>7450000</v>
      </c>
    </row>
    <row r="90" spans="1:15" ht="18" hidden="1" customHeight="1" x14ac:dyDescent="0.25">
      <c r="A90" s="158">
        <v>2017</v>
      </c>
      <c r="B90" s="2">
        <v>1</v>
      </c>
      <c r="C90" s="2" t="s">
        <v>11</v>
      </c>
      <c r="D90" s="180" t="s">
        <v>214</v>
      </c>
      <c r="E90" s="182" t="s">
        <v>37</v>
      </c>
      <c r="F90" s="55">
        <v>32</v>
      </c>
      <c r="G90" s="184" t="s">
        <v>201</v>
      </c>
      <c r="H90" s="190" t="s">
        <v>56</v>
      </c>
      <c r="I90" s="186">
        <v>36194</v>
      </c>
      <c r="J90" s="187">
        <v>7.93</v>
      </c>
      <c r="K90" s="188">
        <v>85</v>
      </c>
      <c r="L90" s="177" t="s">
        <v>467</v>
      </c>
      <c r="M90" s="177">
        <f t="shared" si="5"/>
        <v>4225000</v>
      </c>
      <c r="N90" s="177">
        <f t="shared" si="6"/>
        <v>745000</v>
      </c>
      <c r="O90" s="177">
        <v>0</v>
      </c>
    </row>
    <row r="91" spans="1:15" ht="18" hidden="1" customHeight="1" x14ac:dyDescent="0.25">
      <c r="A91" s="158">
        <v>2017</v>
      </c>
      <c r="B91" s="2">
        <v>1</v>
      </c>
      <c r="C91" s="2" t="s">
        <v>11</v>
      </c>
      <c r="D91" s="180" t="s">
        <v>214</v>
      </c>
      <c r="E91" s="182" t="s">
        <v>37</v>
      </c>
      <c r="F91" s="55">
        <v>37</v>
      </c>
      <c r="G91" s="184" t="s">
        <v>217</v>
      </c>
      <c r="H91" s="190" t="s">
        <v>210</v>
      </c>
      <c r="I91" s="186">
        <v>36342</v>
      </c>
      <c r="J91" s="187">
        <v>8.07</v>
      </c>
      <c r="K91" s="188">
        <v>85</v>
      </c>
      <c r="L91" s="177" t="s">
        <v>468</v>
      </c>
      <c r="M91" s="177">
        <f t="shared" si="5"/>
        <v>4225000</v>
      </c>
      <c r="N91" s="177">
        <f t="shared" si="6"/>
        <v>745000</v>
      </c>
      <c r="O91" s="177">
        <f>1490000*5</f>
        <v>7450000</v>
      </c>
    </row>
    <row r="92" spans="1:15" customFormat="1" ht="18" hidden="1" customHeight="1" x14ac:dyDescent="0.25">
      <c r="A92" s="1"/>
      <c r="B92" s="2">
        <v>1</v>
      </c>
      <c r="C92" s="2" t="s">
        <v>11</v>
      </c>
      <c r="D92" s="57" t="s">
        <v>214</v>
      </c>
      <c r="E92" s="58" t="s">
        <v>37</v>
      </c>
      <c r="F92" s="55">
        <v>39</v>
      </c>
      <c r="G92" s="15" t="s">
        <v>218</v>
      </c>
      <c r="H92" s="60" t="s">
        <v>86</v>
      </c>
      <c r="I92" s="17" t="s">
        <v>219</v>
      </c>
      <c r="J92" s="18">
        <v>7.87</v>
      </c>
      <c r="K92" s="19">
        <v>81</v>
      </c>
      <c r="L92" s="87" t="s">
        <v>467</v>
      </c>
      <c r="M92" s="87">
        <f t="shared" si="5"/>
        <v>4225000</v>
      </c>
      <c r="N92" s="87">
        <f t="shared" si="6"/>
        <v>745000</v>
      </c>
      <c r="O92" s="87">
        <v>0</v>
      </c>
    </row>
    <row r="93" spans="1:15" ht="18" hidden="1" customHeight="1" x14ac:dyDescent="0.25">
      <c r="A93" s="158">
        <v>2017</v>
      </c>
      <c r="B93" s="2">
        <v>1</v>
      </c>
      <c r="C93" s="2" t="s">
        <v>11</v>
      </c>
      <c r="D93" s="180" t="s">
        <v>214</v>
      </c>
      <c r="E93" s="182" t="s">
        <v>37</v>
      </c>
      <c r="F93" s="55">
        <v>43</v>
      </c>
      <c r="G93" s="184" t="s">
        <v>220</v>
      </c>
      <c r="H93" s="190" t="s">
        <v>97</v>
      </c>
      <c r="I93" s="186" t="s">
        <v>221</v>
      </c>
      <c r="J93" s="187">
        <v>8.19</v>
      </c>
      <c r="K93" s="188">
        <v>90</v>
      </c>
      <c r="L93" s="177" t="s">
        <v>468</v>
      </c>
      <c r="M93" s="177">
        <f t="shared" si="5"/>
        <v>4225000</v>
      </c>
      <c r="N93" s="177">
        <f t="shared" si="6"/>
        <v>745000</v>
      </c>
      <c r="O93" s="177">
        <f>1490000*5</f>
        <v>7450000</v>
      </c>
    </row>
    <row r="94" spans="1:15" ht="18" hidden="1" customHeight="1" x14ac:dyDescent="0.25">
      <c r="A94" s="158">
        <v>2017</v>
      </c>
      <c r="B94" s="2">
        <v>1</v>
      </c>
      <c r="C94" s="2" t="s">
        <v>11</v>
      </c>
      <c r="D94" s="180" t="s">
        <v>214</v>
      </c>
      <c r="E94" s="182" t="s">
        <v>37</v>
      </c>
      <c r="F94" s="55">
        <v>44</v>
      </c>
      <c r="G94" s="184" t="s">
        <v>14</v>
      </c>
      <c r="H94" s="190" t="s">
        <v>97</v>
      </c>
      <c r="I94" s="186" t="s">
        <v>222</v>
      </c>
      <c r="J94" s="187">
        <v>7.83</v>
      </c>
      <c r="K94" s="188">
        <v>82</v>
      </c>
      <c r="L94" s="177" t="s">
        <v>467</v>
      </c>
      <c r="M94" s="177">
        <f t="shared" si="5"/>
        <v>4225000</v>
      </c>
      <c r="N94" s="177">
        <f t="shared" si="6"/>
        <v>745000</v>
      </c>
      <c r="O94" s="177">
        <v>0</v>
      </c>
    </row>
    <row r="95" spans="1:15" ht="18" hidden="1" customHeight="1" x14ac:dyDescent="0.25">
      <c r="A95" s="158">
        <v>2017</v>
      </c>
      <c r="B95" s="2">
        <v>1</v>
      </c>
      <c r="C95" s="2" t="s">
        <v>11</v>
      </c>
      <c r="D95" s="180" t="s">
        <v>214</v>
      </c>
      <c r="E95" s="182" t="s">
        <v>37</v>
      </c>
      <c r="F95" s="55">
        <v>47</v>
      </c>
      <c r="G95" s="184" t="s">
        <v>73</v>
      </c>
      <c r="H95" s="190" t="s">
        <v>223</v>
      </c>
      <c r="I95" s="186" t="s">
        <v>224</v>
      </c>
      <c r="J95" s="187">
        <v>8.2100000000000009</v>
      </c>
      <c r="K95" s="188">
        <v>93</v>
      </c>
      <c r="L95" s="177" t="s">
        <v>468</v>
      </c>
      <c r="M95" s="177">
        <f t="shared" si="5"/>
        <v>4225000</v>
      </c>
      <c r="N95" s="177">
        <f t="shared" si="6"/>
        <v>745000</v>
      </c>
      <c r="O95" s="177">
        <f>1490000*5</f>
        <v>7450000</v>
      </c>
    </row>
    <row r="96" spans="1:15" ht="18" hidden="1" customHeight="1" x14ac:dyDescent="0.25">
      <c r="A96" s="158">
        <v>2017</v>
      </c>
      <c r="B96" s="2">
        <v>1</v>
      </c>
      <c r="C96" s="2" t="s">
        <v>11</v>
      </c>
      <c r="D96" s="180" t="s">
        <v>214</v>
      </c>
      <c r="E96" s="182" t="s">
        <v>37</v>
      </c>
      <c r="F96" s="55">
        <v>52</v>
      </c>
      <c r="G96" s="184" t="s">
        <v>44</v>
      </c>
      <c r="H96" s="190" t="s">
        <v>225</v>
      </c>
      <c r="I96" s="186">
        <v>36169</v>
      </c>
      <c r="J96" s="187">
        <v>7.83</v>
      </c>
      <c r="K96" s="188">
        <v>81</v>
      </c>
      <c r="L96" s="177" t="s">
        <v>467</v>
      </c>
      <c r="M96" s="177">
        <f t="shared" si="5"/>
        <v>4225000</v>
      </c>
      <c r="N96" s="177">
        <f t="shared" si="6"/>
        <v>745000</v>
      </c>
      <c r="O96" s="177">
        <v>0</v>
      </c>
    </row>
    <row r="97" spans="1:15" ht="18" hidden="1" customHeight="1" x14ac:dyDescent="0.25">
      <c r="A97" s="158">
        <v>2017</v>
      </c>
      <c r="B97" s="2">
        <v>1</v>
      </c>
      <c r="C97" s="2" t="s">
        <v>11</v>
      </c>
      <c r="D97" s="180" t="s">
        <v>214</v>
      </c>
      <c r="E97" s="182" t="s">
        <v>37</v>
      </c>
      <c r="F97" s="55">
        <v>58</v>
      </c>
      <c r="G97" s="184" t="s">
        <v>30</v>
      </c>
      <c r="H97" s="190" t="s">
        <v>226</v>
      </c>
      <c r="I97" s="186">
        <v>36465</v>
      </c>
      <c r="J97" s="187">
        <v>7.71</v>
      </c>
      <c r="K97" s="188">
        <v>80</v>
      </c>
      <c r="L97" s="177" t="s">
        <v>467</v>
      </c>
      <c r="M97" s="177">
        <f t="shared" si="5"/>
        <v>4225000</v>
      </c>
      <c r="N97" s="177">
        <f t="shared" si="6"/>
        <v>745000</v>
      </c>
      <c r="O97" s="177">
        <v>0</v>
      </c>
    </row>
    <row r="98" spans="1:15" ht="18" hidden="1" customHeight="1" x14ac:dyDescent="0.2">
      <c r="A98" s="161">
        <v>2018</v>
      </c>
      <c r="B98" s="63">
        <v>1</v>
      </c>
      <c r="C98" s="63" t="s">
        <v>11</v>
      </c>
      <c r="D98" s="166" t="s">
        <v>227</v>
      </c>
      <c r="E98" s="162" t="s">
        <v>13</v>
      </c>
      <c r="F98" s="63">
        <v>3</v>
      </c>
      <c r="G98" s="163" t="s">
        <v>228</v>
      </c>
      <c r="H98" s="164" t="s">
        <v>100</v>
      </c>
      <c r="I98" s="165" t="s">
        <v>229</v>
      </c>
      <c r="J98" s="167">
        <v>7.25</v>
      </c>
      <c r="K98" s="168">
        <v>95</v>
      </c>
      <c r="L98" s="177" t="s">
        <v>467</v>
      </c>
      <c r="M98" s="177">
        <f t="shared" ref="M98:M104" si="7">710000*5</f>
        <v>3550000</v>
      </c>
      <c r="N98" s="177">
        <f t="shared" si="6"/>
        <v>745000</v>
      </c>
      <c r="O98" s="177">
        <v>0</v>
      </c>
    </row>
    <row r="99" spans="1:15" ht="18" hidden="1" customHeight="1" x14ac:dyDescent="0.2">
      <c r="A99" s="161">
        <v>2018</v>
      </c>
      <c r="B99" s="63">
        <v>1</v>
      </c>
      <c r="C99" s="63" t="s">
        <v>11</v>
      </c>
      <c r="D99" s="166" t="s">
        <v>227</v>
      </c>
      <c r="E99" s="162" t="s">
        <v>13</v>
      </c>
      <c r="F99" s="63">
        <v>10</v>
      </c>
      <c r="G99" s="163" t="s">
        <v>65</v>
      </c>
      <c r="H99" s="164" t="s">
        <v>215</v>
      </c>
      <c r="I99" s="165" t="s">
        <v>230</v>
      </c>
      <c r="J99" s="167">
        <v>7.89</v>
      </c>
      <c r="K99" s="168">
        <v>89</v>
      </c>
      <c r="L99" s="177" t="s">
        <v>467</v>
      </c>
      <c r="M99" s="177">
        <f t="shared" si="7"/>
        <v>3550000</v>
      </c>
      <c r="N99" s="177">
        <f t="shared" si="6"/>
        <v>745000</v>
      </c>
      <c r="O99" s="177">
        <v>0</v>
      </c>
    </row>
    <row r="100" spans="1:15" ht="18" hidden="1" customHeight="1" x14ac:dyDescent="0.2">
      <c r="A100" s="161">
        <v>2018</v>
      </c>
      <c r="B100" s="63">
        <v>1</v>
      </c>
      <c r="C100" s="63" t="s">
        <v>11</v>
      </c>
      <c r="D100" s="166" t="s">
        <v>227</v>
      </c>
      <c r="E100" s="162" t="s">
        <v>13</v>
      </c>
      <c r="F100" s="63">
        <v>12</v>
      </c>
      <c r="G100" s="163" t="s">
        <v>212</v>
      </c>
      <c r="H100" s="164" t="s">
        <v>231</v>
      </c>
      <c r="I100" s="165" t="s">
        <v>232</v>
      </c>
      <c r="J100" s="167">
        <v>7.04</v>
      </c>
      <c r="K100" s="168">
        <v>80</v>
      </c>
      <c r="L100" s="177" t="s">
        <v>467</v>
      </c>
      <c r="M100" s="177">
        <f t="shared" si="7"/>
        <v>3550000</v>
      </c>
      <c r="N100" s="177">
        <f t="shared" si="6"/>
        <v>745000</v>
      </c>
      <c r="O100" s="177">
        <v>0</v>
      </c>
    </row>
    <row r="101" spans="1:15" ht="18" hidden="1" customHeight="1" x14ac:dyDescent="0.2">
      <c r="A101" s="161">
        <v>2018</v>
      </c>
      <c r="B101" s="63">
        <v>1</v>
      </c>
      <c r="C101" s="63" t="s">
        <v>11</v>
      </c>
      <c r="D101" s="166" t="s">
        <v>227</v>
      </c>
      <c r="E101" s="162" t="s">
        <v>13</v>
      </c>
      <c r="F101" s="63">
        <v>26</v>
      </c>
      <c r="G101" s="163" t="s">
        <v>233</v>
      </c>
      <c r="H101" s="164" t="s">
        <v>181</v>
      </c>
      <c r="I101" s="165">
        <v>36084</v>
      </c>
      <c r="J101" s="167">
        <v>7.49</v>
      </c>
      <c r="K101" s="168">
        <v>91</v>
      </c>
      <c r="L101" s="177" t="s">
        <v>467</v>
      </c>
      <c r="M101" s="177">
        <f t="shared" si="7"/>
        <v>3550000</v>
      </c>
      <c r="N101" s="177">
        <f t="shared" si="6"/>
        <v>745000</v>
      </c>
      <c r="O101" s="177">
        <v>0</v>
      </c>
    </row>
    <row r="102" spans="1:15" ht="18" hidden="1" customHeight="1" x14ac:dyDescent="0.2">
      <c r="A102" s="161">
        <v>2018</v>
      </c>
      <c r="B102" s="63">
        <v>1</v>
      </c>
      <c r="C102" s="63" t="s">
        <v>11</v>
      </c>
      <c r="D102" s="166" t="s">
        <v>227</v>
      </c>
      <c r="E102" s="162" t="s">
        <v>13</v>
      </c>
      <c r="F102" s="63">
        <v>27</v>
      </c>
      <c r="G102" s="163" t="s">
        <v>234</v>
      </c>
      <c r="H102" s="164" t="s">
        <v>235</v>
      </c>
      <c r="I102" s="165">
        <v>35491</v>
      </c>
      <c r="J102" s="167">
        <v>8.23</v>
      </c>
      <c r="K102" s="168">
        <v>86</v>
      </c>
      <c r="L102" s="177" t="s">
        <v>468</v>
      </c>
      <c r="M102" s="177">
        <f t="shared" si="7"/>
        <v>3550000</v>
      </c>
      <c r="N102" s="177">
        <f t="shared" si="6"/>
        <v>745000</v>
      </c>
      <c r="O102" s="177">
        <f>1490000*5</f>
        <v>7450000</v>
      </c>
    </row>
    <row r="103" spans="1:15" ht="18" hidden="1" customHeight="1" x14ac:dyDescent="0.3">
      <c r="A103" s="161">
        <v>2018</v>
      </c>
      <c r="B103" s="63">
        <v>1</v>
      </c>
      <c r="C103" s="65" t="s">
        <v>11</v>
      </c>
      <c r="D103" s="166" t="s">
        <v>227</v>
      </c>
      <c r="E103" s="162" t="s">
        <v>13</v>
      </c>
      <c r="F103" s="63">
        <v>38</v>
      </c>
      <c r="G103" s="163" t="s">
        <v>236</v>
      </c>
      <c r="H103" s="164" t="s">
        <v>237</v>
      </c>
      <c r="I103" s="165">
        <v>36660</v>
      </c>
      <c r="J103" s="167">
        <v>7.56</v>
      </c>
      <c r="K103" s="168">
        <v>82</v>
      </c>
      <c r="L103" s="177" t="s">
        <v>467</v>
      </c>
      <c r="M103" s="177">
        <f t="shared" si="7"/>
        <v>3550000</v>
      </c>
      <c r="N103" s="177">
        <f t="shared" si="6"/>
        <v>745000</v>
      </c>
      <c r="O103" s="177">
        <v>0</v>
      </c>
    </row>
    <row r="104" spans="1:15" ht="18" hidden="1" customHeight="1" x14ac:dyDescent="0.3">
      <c r="A104" s="161">
        <v>2018</v>
      </c>
      <c r="B104" s="63">
        <v>1</v>
      </c>
      <c r="C104" s="66" t="s">
        <v>11</v>
      </c>
      <c r="D104" s="166" t="s">
        <v>227</v>
      </c>
      <c r="E104" s="162" t="s">
        <v>13</v>
      </c>
      <c r="F104" s="63">
        <v>45</v>
      </c>
      <c r="G104" s="163" t="s">
        <v>238</v>
      </c>
      <c r="H104" s="164" t="s">
        <v>239</v>
      </c>
      <c r="I104" s="165" t="s">
        <v>240</v>
      </c>
      <c r="J104" s="167">
        <v>7.95</v>
      </c>
      <c r="K104" s="168">
        <v>84</v>
      </c>
      <c r="L104" s="177" t="s">
        <v>467</v>
      </c>
      <c r="M104" s="177">
        <f t="shared" si="7"/>
        <v>3550000</v>
      </c>
      <c r="N104" s="177">
        <f t="shared" si="6"/>
        <v>745000</v>
      </c>
      <c r="O104" s="177">
        <v>0</v>
      </c>
    </row>
    <row r="105" spans="1:15" ht="18" hidden="1" customHeight="1" x14ac:dyDescent="0.2">
      <c r="A105" s="161">
        <v>2018</v>
      </c>
      <c r="B105" s="63">
        <v>1</v>
      </c>
      <c r="C105" s="63" t="s">
        <v>11</v>
      </c>
      <c r="D105" s="166" t="s">
        <v>241</v>
      </c>
      <c r="E105" s="162" t="s">
        <v>242</v>
      </c>
      <c r="F105" s="63">
        <v>17</v>
      </c>
      <c r="G105" s="198" t="s">
        <v>243</v>
      </c>
      <c r="H105" s="199" t="s">
        <v>231</v>
      </c>
      <c r="I105" s="200">
        <v>36662</v>
      </c>
      <c r="J105" s="201">
        <v>7.27</v>
      </c>
      <c r="K105" s="202">
        <v>81</v>
      </c>
      <c r="L105" s="177" t="s">
        <v>467</v>
      </c>
      <c r="M105" s="177">
        <f t="shared" ref="M105:M166" si="8">845000*5</f>
        <v>4225000</v>
      </c>
      <c r="N105" s="177">
        <f t="shared" si="6"/>
        <v>745000</v>
      </c>
      <c r="O105" s="177">
        <v>0</v>
      </c>
    </row>
    <row r="106" spans="1:15" ht="18" hidden="1" customHeight="1" x14ac:dyDescent="0.2">
      <c r="A106" s="161">
        <v>2018</v>
      </c>
      <c r="B106" s="63">
        <v>1</v>
      </c>
      <c r="C106" s="63" t="s">
        <v>11</v>
      </c>
      <c r="D106" s="166" t="s">
        <v>241</v>
      </c>
      <c r="E106" s="162" t="s">
        <v>242</v>
      </c>
      <c r="F106" s="63">
        <v>61</v>
      </c>
      <c r="G106" s="163" t="s">
        <v>244</v>
      </c>
      <c r="H106" s="164" t="s">
        <v>245</v>
      </c>
      <c r="I106" s="165" t="s">
        <v>246</v>
      </c>
      <c r="J106" s="167">
        <v>8.43</v>
      </c>
      <c r="K106" s="168">
        <v>92</v>
      </c>
      <c r="L106" s="177" t="s">
        <v>468</v>
      </c>
      <c r="M106" s="177">
        <f t="shared" si="8"/>
        <v>4225000</v>
      </c>
      <c r="N106" s="177">
        <f t="shared" si="6"/>
        <v>745000</v>
      </c>
      <c r="O106" s="177">
        <f>1490000*5</f>
        <v>7450000</v>
      </c>
    </row>
    <row r="107" spans="1:15" ht="18" hidden="1" customHeight="1" x14ac:dyDescent="0.2">
      <c r="A107" s="161">
        <v>2018</v>
      </c>
      <c r="B107" s="63">
        <v>1</v>
      </c>
      <c r="C107" s="63" t="s">
        <v>11</v>
      </c>
      <c r="D107" s="166" t="s">
        <v>247</v>
      </c>
      <c r="E107" s="162" t="s">
        <v>242</v>
      </c>
      <c r="F107" s="64">
        <v>2</v>
      </c>
      <c r="G107" s="163" t="s">
        <v>248</v>
      </c>
      <c r="H107" s="164" t="s">
        <v>100</v>
      </c>
      <c r="I107" s="165" t="s">
        <v>249</v>
      </c>
      <c r="J107" s="167">
        <v>7.43</v>
      </c>
      <c r="K107" s="168">
        <v>86</v>
      </c>
      <c r="L107" s="177" t="s">
        <v>467</v>
      </c>
      <c r="M107" s="177">
        <f t="shared" si="8"/>
        <v>4225000</v>
      </c>
      <c r="N107" s="177">
        <f t="shared" si="6"/>
        <v>745000</v>
      </c>
      <c r="O107" s="177">
        <v>0</v>
      </c>
    </row>
    <row r="108" spans="1:15" ht="18" hidden="1" customHeight="1" x14ac:dyDescent="0.2">
      <c r="A108" s="161">
        <v>2018</v>
      </c>
      <c r="B108" s="63">
        <v>1</v>
      </c>
      <c r="C108" s="63" t="s">
        <v>11</v>
      </c>
      <c r="D108" s="166" t="s">
        <v>247</v>
      </c>
      <c r="E108" s="162" t="s">
        <v>242</v>
      </c>
      <c r="F108" s="64">
        <v>3</v>
      </c>
      <c r="G108" s="163" t="s">
        <v>250</v>
      </c>
      <c r="H108" s="164" t="s">
        <v>100</v>
      </c>
      <c r="I108" s="165" t="s">
        <v>251</v>
      </c>
      <c r="J108" s="167">
        <v>7.43</v>
      </c>
      <c r="K108" s="168">
        <v>83</v>
      </c>
      <c r="L108" s="177" t="s">
        <v>467</v>
      </c>
      <c r="M108" s="177">
        <f t="shared" si="8"/>
        <v>4225000</v>
      </c>
      <c r="N108" s="177">
        <f t="shared" si="6"/>
        <v>745000</v>
      </c>
      <c r="O108" s="177">
        <v>0</v>
      </c>
    </row>
    <row r="109" spans="1:15" ht="18" hidden="1" customHeight="1" x14ac:dyDescent="0.2">
      <c r="A109" s="161">
        <v>2018</v>
      </c>
      <c r="B109" s="63">
        <v>1</v>
      </c>
      <c r="C109" s="63" t="s">
        <v>11</v>
      </c>
      <c r="D109" s="166" t="s">
        <v>247</v>
      </c>
      <c r="E109" s="162" t="s">
        <v>242</v>
      </c>
      <c r="F109" s="64">
        <v>6</v>
      </c>
      <c r="G109" s="163" t="s">
        <v>44</v>
      </c>
      <c r="H109" s="164" t="s">
        <v>252</v>
      </c>
      <c r="I109" s="165" t="s">
        <v>253</v>
      </c>
      <c r="J109" s="167">
        <v>7.21</v>
      </c>
      <c r="K109" s="168">
        <v>82</v>
      </c>
      <c r="L109" s="177" t="s">
        <v>467</v>
      </c>
      <c r="M109" s="177">
        <f t="shared" si="8"/>
        <v>4225000</v>
      </c>
      <c r="N109" s="177">
        <f t="shared" si="6"/>
        <v>745000</v>
      </c>
      <c r="O109" s="177">
        <v>0</v>
      </c>
    </row>
    <row r="110" spans="1:15" ht="18" hidden="1" customHeight="1" x14ac:dyDescent="0.2">
      <c r="A110" s="161">
        <v>2018</v>
      </c>
      <c r="B110" s="63">
        <v>1</v>
      </c>
      <c r="C110" s="63" t="s">
        <v>11</v>
      </c>
      <c r="D110" s="166" t="s">
        <v>247</v>
      </c>
      <c r="E110" s="162" t="s">
        <v>242</v>
      </c>
      <c r="F110" s="64">
        <v>7</v>
      </c>
      <c r="G110" s="163" t="s">
        <v>254</v>
      </c>
      <c r="H110" s="164" t="s">
        <v>255</v>
      </c>
      <c r="I110" s="165" t="s">
        <v>256</v>
      </c>
      <c r="J110" s="167">
        <v>7.56</v>
      </c>
      <c r="K110" s="168">
        <v>91</v>
      </c>
      <c r="L110" s="177" t="s">
        <v>467</v>
      </c>
      <c r="M110" s="177">
        <f t="shared" si="8"/>
        <v>4225000</v>
      </c>
      <c r="N110" s="177">
        <f t="shared" si="6"/>
        <v>745000</v>
      </c>
      <c r="O110" s="177">
        <v>0</v>
      </c>
    </row>
    <row r="111" spans="1:15" ht="18" hidden="1" customHeight="1" x14ac:dyDescent="0.2">
      <c r="A111" s="161">
        <v>2018</v>
      </c>
      <c r="B111" s="63">
        <v>1</v>
      </c>
      <c r="C111" s="63" t="s">
        <v>11</v>
      </c>
      <c r="D111" s="166" t="s">
        <v>247</v>
      </c>
      <c r="E111" s="162" t="s">
        <v>242</v>
      </c>
      <c r="F111" s="64">
        <v>8</v>
      </c>
      <c r="G111" s="163" t="s">
        <v>257</v>
      </c>
      <c r="H111" s="164" t="s">
        <v>258</v>
      </c>
      <c r="I111" s="165" t="s">
        <v>259</v>
      </c>
      <c r="J111" s="167">
        <v>7.19</v>
      </c>
      <c r="K111" s="168">
        <v>82</v>
      </c>
      <c r="L111" s="177" t="s">
        <v>467</v>
      </c>
      <c r="M111" s="177">
        <f t="shared" si="8"/>
        <v>4225000</v>
      </c>
      <c r="N111" s="177">
        <f t="shared" si="6"/>
        <v>745000</v>
      </c>
      <c r="O111" s="177">
        <v>0</v>
      </c>
    </row>
    <row r="112" spans="1:15" ht="18" hidden="1" customHeight="1" x14ac:dyDescent="0.2">
      <c r="A112" s="161">
        <v>2018</v>
      </c>
      <c r="B112" s="63">
        <v>1</v>
      </c>
      <c r="C112" s="63" t="s">
        <v>11</v>
      </c>
      <c r="D112" s="166" t="s">
        <v>247</v>
      </c>
      <c r="E112" s="162" t="s">
        <v>242</v>
      </c>
      <c r="F112" s="64">
        <v>10</v>
      </c>
      <c r="G112" s="163" t="s">
        <v>260</v>
      </c>
      <c r="H112" s="164" t="s">
        <v>261</v>
      </c>
      <c r="I112" s="165" t="s">
        <v>262</v>
      </c>
      <c r="J112" s="167">
        <v>8.84</v>
      </c>
      <c r="K112" s="168">
        <v>84</v>
      </c>
      <c r="L112" s="177" t="s">
        <v>468</v>
      </c>
      <c r="M112" s="177">
        <f t="shared" si="8"/>
        <v>4225000</v>
      </c>
      <c r="N112" s="177">
        <f t="shared" si="6"/>
        <v>745000</v>
      </c>
      <c r="O112" s="177">
        <f>1490000*5</f>
        <v>7450000</v>
      </c>
    </row>
    <row r="113" spans="1:15" ht="18" hidden="1" customHeight="1" x14ac:dyDescent="0.2">
      <c r="A113" s="161">
        <v>2018</v>
      </c>
      <c r="B113" s="63">
        <v>1</v>
      </c>
      <c r="C113" s="63" t="s">
        <v>11</v>
      </c>
      <c r="D113" s="166" t="s">
        <v>247</v>
      </c>
      <c r="E113" s="162" t="s">
        <v>242</v>
      </c>
      <c r="F113" s="64">
        <v>14</v>
      </c>
      <c r="G113" s="163" t="s">
        <v>263</v>
      </c>
      <c r="H113" s="164" t="s">
        <v>215</v>
      </c>
      <c r="I113" s="165" t="s">
        <v>264</v>
      </c>
      <c r="J113" s="167">
        <v>7.3</v>
      </c>
      <c r="K113" s="168">
        <v>83</v>
      </c>
      <c r="L113" s="177" t="s">
        <v>467</v>
      </c>
      <c r="M113" s="177">
        <f t="shared" si="8"/>
        <v>4225000</v>
      </c>
      <c r="N113" s="177">
        <f t="shared" si="6"/>
        <v>745000</v>
      </c>
      <c r="O113" s="177">
        <v>0</v>
      </c>
    </row>
    <row r="114" spans="1:15" ht="18" hidden="1" customHeight="1" x14ac:dyDescent="0.2">
      <c r="A114" s="161">
        <v>2018</v>
      </c>
      <c r="B114" s="63">
        <v>1</v>
      </c>
      <c r="C114" s="63" t="s">
        <v>11</v>
      </c>
      <c r="D114" s="166" t="s">
        <v>247</v>
      </c>
      <c r="E114" s="162" t="s">
        <v>242</v>
      </c>
      <c r="F114" s="64">
        <v>22</v>
      </c>
      <c r="G114" s="163" t="s">
        <v>228</v>
      </c>
      <c r="H114" s="164" t="s">
        <v>51</v>
      </c>
      <c r="I114" s="165" t="s">
        <v>265</v>
      </c>
      <c r="J114" s="167">
        <v>7.24</v>
      </c>
      <c r="K114" s="168">
        <v>82</v>
      </c>
      <c r="L114" s="177" t="s">
        <v>467</v>
      </c>
      <c r="M114" s="177">
        <f t="shared" si="8"/>
        <v>4225000</v>
      </c>
      <c r="N114" s="177">
        <f t="shared" si="6"/>
        <v>745000</v>
      </c>
      <c r="O114" s="177">
        <v>0</v>
      </c>
    </row>
    <row r="115" spans="1:15" ht="18" hidden="1" customHeight="1" x14ac:dyDescent="0.2">
      <c r="A115" s="161">
        <v>2018</v>
      </c>
      <c r="B115" s="63">
        <v>1</v>
      </c>
      <c r="C115" s="63" t="s">
        <v>11</v>
      </c>
      <c r="D115" s="166" t="s">
        <v>247</v>
      </c>
      <c r="E115" s="162" t="s">
        <v>242</v>
      </c>
      <c r="F115" s="64">
        <v>26</v>
      </c>
      <c r="G115" s="163" t="s">
        <v>266</v>
      </c>
      <c r="H115" s="164" t="s">
        <v>77</v>
      </c>
      <c r="I115" s="165" t="s">
        <v>267</v>
      </c>
      <c r="J115" s="167">
        <v>7.98</v>
      </c>
      <c r="K115" s="168">
        <v>81</v>
      </c>
      <c r="L115" s="177" t="s">
        <v>467</v>
      </c>
      <c r="M115" s="177">
        <f t="shared" si="8"/>
        <v>4225000</v>
      </c>
      <c r="N115" s="177">
        <f t="shared" si="6"/>
        <v>745000</v>
      </c>
      <c r="O115" s="177">
        <v>0</v>
      </c>
    </row>
    <row r="116" spans="1:15" ht="18" hidden="1" customHeight="1" x14ac:dyDescent="0.2">
      <c r="A116" s="161">
        <v>2018</v>
      </c>
      <c r="B116" s="63">
        <v>1</v>
      </c>
      <c r="C116" s="63" t="s">
        <v>11</v>
      </c>
      <c r="D116" s="166" t="s">
        <v>247</v>
      </c>
      <c r="E116" s="162" t="s">
        <v>242</v>
      </c>
      <c r="F116" s="64">
        <v>47</v>
      </c>
      <c r="G116" s="163" t="s">
        <v>268</v>
      </c>
      <c r="H116" s="164" t="s">
        <v>269</v>
      </c>
      <c r="I116" s="165" t="s">
        <v>270</v>
      </c>
      <c r="J116" s="167">
        <v>7.23</v>
      </c>
      <c r="K116" s="168">
        <v>81</v>
      </c>
      <c r="L116" s="177" t="s">
        <v>467</v>
      </c>
      <c r="M116" s="177">
        <f t="shared" si="8"/>
        <v>4225000</v>
      </c>
      <c r="N116" s="177">
        <f t="shared" si="6"/>
        <v>745000</v>
      </c>
      <c r="O116" s="177">
        <v>0</v>
      </c>
    </row>
    <row r="117" spans="1:15" ht="18" hidden="1" customHeight="1" x14ac:dyDescent="0.2">
      <c r="A117" s="161">
        <v>2018</v>
      </c>
      <c r="B117" s="63">
        <v>1</v>
      </c>
      <c r="C117" s="63" t="s">
        <v>11</v>
      </c>
      <c r="D117" s="166" t="s">
        <v>247</v>
      </c>
      <c r="E117" s="162" t="s">
        <v>242</v>
      </c>
      <c r="F117" s="64">
        <v>51</v>
      </c>
      <c r="G117" s="163" t="s">
        <v>14</v>
      </c>
      <c r="H117" s="164" t="s">
        <v>271</v>
      </c>
      <c r="I117" s="165" t="s">
        <v>272</v>
      </c>
      <c r="J117" s="167">
        <v>7.49</v>
      </c>
      <c r="K117" s="168">
        <v>82</v>
      </c>
      <c r="L117" s="177" t="s">
        <v>467</v>
      </c>
      <c r="M117" s="177">
        <f t="shared" si="8"/>
        <v>4225000</v>
      </c>
      <c r="N117" s="177">
        <f t="shared" si="6"/>
        <v>745000</v>
      </c>
      <c r="O117" s="177">
        <v>0</v>
      </c>
    </row>
    <row r="118" spans="1:15" ht="18" hidden="1" customHeight="1" x14ac:dyDescent="0.2">
      <c r="A118" s="161">
        <v>2018</v>
      </c>
      <c r="B118" s="63">
        <v>1</v>
      </c>
      <c r="C118" s="63" t="s">
        <v>11</v>
      </c>
      <c r="D118" s="166" t="s">
        <v>247</v>
      </c>
      <c r="E118" s="162" t="s">
        <v>242</v>
      </c>
      <c r="F118" s="64">
        <v>54</v>
      </c>
      <c r="G118" s="163" t="s">
        <v>20</v>
      </c>
      <c r="H118" s="164" t="s">
        <v>273</v>
      </c>
      <c r="I118" s="165" t="s">
        <v>274</v>
      </c>
      <c r="J118" s="167">
        <v>7.53</v>
      </c>
      <c r="K118" s="168">
        <v>81</v>
      </c>
      <c r="L118" s="177" t="s">
        <v>467</v>
      </c>
      <c r="M118" s="177">
        <f t="shared" si="8"/>
        <v>4225000</v>
      </c>
      <c r="N118" s="177">
        <f t="shared" si="6"/>
        <v>745000</v>
      </c>
      <c r="O118" s="177">
        <v>0</v>
      </c>
    </row>
    <row r="119" spans="1:15" ht="18" hidden="1" customHeight="1" x14ac:dyDescent="0.2">
      <c r="A119" s="161">
        <v>2018</v>
      </c>
      <c r="B119" s="63">
        <v>1</v>
      </c>
      <c r="C119" s="63" t="s">
        <v>11</v>
      </c>
      <c r="D119" s="166" t="s">
        <v>247</v>
      </c>
      <c r="E119" s="162" t="s">
        <v>242</v>
      </c>
      <c r="F119" s="64">
        <v>58</v>
      </c>
      <c r="G119" s="198" t="s">
        <v>275</v>
      </c>
      <c r="H119" s="199" t="s">
        <v>276</v>
      </c>
      <c r="I119" s="200">
        <v>36587</v>
      </c>
      <c r="J119" s="201">
        <v>7.38</v>
      </c>
      <c r="K119" s="202">
        <v>81</v>
      </c>
      <c r="L119" s="177" t="s">
        <v>467</v>
      </c>
      <c r="M119" s="177">
        <f t="shared" si="8"/>
        <v>4225000</v>
      </c>
      <c r="N119" s="177">
        <f t="shared" si="6"/>
        <v>745000</v>
      </c>
      <c r="O119" s="177">
        <v>0</v>
      </c>
    </row>
    <row r="120" spans="1:15" ht="18" hidden="1" customHeight="1" x14ac:dyDescent="0.2">
      <c r="A120" s="161">
        <v>2018</v>
      </c>
      <c r="B120" s="63">
        <v>1</v>
      </c>
      <c r="C120" s="63" t="s">
        <v>11</v>
      </c>
      <c r="D120" s="166" t="s">
        <v>247</v>
      </c>
      <c r="E120" s="162" t="s">
        <v>242</v>
      </c>
      <c r="F120" s="64">
        <v>59</v>
      </c>
      <c r="G120" s="163" t="s">
        <v>277</v>
      </c>
      <c r="H120" s="164" t="s">
        <v>278</v>
      </c>
      <c r="I120" s="165" t="s">
        <v>259</v>
      </c>
      <c r="J120" s="167">
        <v>7.42</v>
      </c>
      <c r="K120" s="168">
        <v>82</v>
      </c>
      <c r="L120" s="177" t="s">
        <v>467</v>
      </c>
      <c r="M120" s="177">
        <f t="shared" si="8"/>
        <v>4225000</v>
      </c>
      <c r="N120" s="177">
        <f t="shared" si="6"/>
        <v>745000</v>
      </c>
      <c r="O120" s="177">
        <v>0</v>
      </c>
    </row>
    <row r="121" spans="1:15" ht="18" hidden="1" customHeight="1" x14ac:dyDescent="0.2">
      <c r="A121" s="161">
        <v>2018</v>
      </c>
      <c r="B121" s="63">
        <v>1</v>
      </c>
      <c r="C121" s="63" t="s">
        <v>11</v>
      </c>
      <c r="D121" s="166" t="s">
        <v>279</v>
      </c>
      <c r="E121" s="162" t="s">
        <v>242</v>
      </c>
      <c r="F121" s="64">
        <v>3</v>
      </c>
      <c r="G121" s="163" t="s">
        <v>280</v>
      </c>
      <c r="H121" s="203" t="s">
        <v>100</v>
      </c>
      <c r="I121" s="165" t="s">
        <v>281</v>
      </c>
      <c r="J121" s="167">
        <v>7.78</v>
      </c>
      <c r="K121" s="168">
        <v>86</v>
      </c>
      <c r="L121" s="177" t="s">
        <v>467</v>
      </c>
      <c r="M121" s="177">
        <f t="shared" si="8"/>
        <v>4225000</v>
      </c>
      <c r="N121" s="177">
        <f t="shared" si="6"/>
        <v>745000</v>
      </c>
      <c r="O121" s="177">
        <v>0</v>
      </c>
    </row>
    <row r="122" spans="1:15" ht="18" hidden="1" customHeight="1" x14ac:dyDescent="0.2">
      <c r="A122" s="161">
        <v>2018</v>
      </c>
      <c r="B122" s="63">
        <v>1</v>
      </c>
      <c r="C122" s="63" t="s">
        <v>11</v>
      </c>
      <c r="D122" s="166" t="s">
        <v>279</v>
      </c>
      <c r="E122" s="162" t="s">
        <v>242</v>
      </c>
      <c r="F122" s="64">
        <v>20</v>
      </c>
      <c r="G122" s="163" t="s">
        <v>282</v>
      </c>
      <c r="H122" s="203" t="s">
        <v>128</v>
      </c>
      <c r="I122" s="165" t="s">
        <v>283</v>
      </c>
      <c r="J122" s="167">
        <v>7.2</v>
      </c>
      <c r="K122" s="168">
        <v>81</v>
      </c>
      <c r="L122" s="177" t="s">
        <v>467</v>
      </c>
      <c r="M122" s="177">
        <f t="shared" si="8"/>
        <v>4225000</v>
      </c>
      <c r="N122" s="177">
        <f t="shared" si="6"/>
        <v>745000</v>
      </c>
      <c r="O122" s="177">
        <v>0</v>
      </c>
    </row>
    <row r="123" spans="1:15" ht="18" hidden="1" customHeight="1" x14ac:dyDescent="0.2">
      <c r="A123" s="161">
        <v>2018</v>
      </c>
      <c r="B123" s="63">
        <v>1</v>
      </c>
      <c r="C123" s="63" t="s">
        <v>11</v>
      </c>
      <c r="D123" s="166" t="s">
        <v>279</v>
      </c>
      <c r="E123" s="162" t="s">
        <v>242</v>
      </c>
      <c r="F123" s="64">
        <v>26</v>
      </c>
      <c r="G123" s="163" t="s">
        <v>284</v>
      </c>
      <c r="H123" s="203" t="s">
        <v>130</v>
      </c>
      <c r="I123" s="165" t="s">
        <v>285</v>
      </c>
      <c r="J123" s="167">
        <v>7.2</v>
      </c>
      <c r="K123" s="168">
        <v>81</v>
      </c>
      <c r="L123" s="177" t="s">
        <v>467</v>
      </c>
      <c r="M123" s="177">
        <f t="shared" si="8"/>
        <v>4225000</v>
      </c>
      <c r="N123" s="177">
        <f t="shared" si="6"/>
        <v>745000</v>
      </c>
      <c r="O123" s="177">
        <v>0</v>
      </c>
    </row>
    <row r="124" spans="1:15" ht="18" hidden="1" customHeight="1" x14ac:dyDescent="0.2">
      <c r="A124" s="161">
        <v>2018</v>
      </c>
      <c r="B124" s="63">
        <v>1</v>
      </c>
      <c r="C124" s="63" t="s">
        <v>11</v>
      </c>
      <c r="D124" s="166" t="s">
        <v>279</v>
      </c>
      <c r="E124" s="162" t="s">
        <v>242</v>
      </c>
      <c r="F124" s="64">
        <v>33</v>
      </c>
      <c r="G124" s="163" t="s">
        <v>286</v>
      </c>
      <c r="H124" s="203" t="s">
        <v>179</v>
      </c>
      <c r="I124" s="165" t="s">
        <v>287</v>
      </c>
      <c r="J124" s="167">
        <v>8.0500000000000007</v>
      </c>
      <c r="K124" s="168">
        <v>95</v>
      </c>
      <c r="L124" s="177" t="s">
        <v>468</v>
      </c>
      <c r="M124" s="177">
        <f t="shared" si="8"/>
        <v>4225000</v>
      </c>
      <c r="N124" s="177">
        <f t="shared" si="6"/>
        <v>745000</v>
      </c>
      <c r="O124" s="177">
        <f>1490000*5</f>
        <v>7450000</v>
      </c>
    </row>
    <row r="125" spans="1:15" ht="18" hidden="1" customHeight="1" x14ac:dyDescent="0.2">
      <c r="A125" s="161">
        <v>2018</v>
      </c>
      <c r="B125" s="63">
        <v>1</v>
      </c>
      <c r="C125" s="63" t="s">
        <v>11</v>
      </c>
      <c r="D125" s="166" t="s">
        <v>279</v>
      </c>
      <c r="E125" s="162" t="s">
        <v>242</v>
      </c>
      <c r="F125" s="64">
        <v>51</v>
      </c>
      <c r="G125" s="163" t="s">
        <v>20</v>
      </c>
      <c r="H125" s="203" t="s">
        <v>288</v>
      </c>
      <c r="I125" s="165" t="s">
        <v>289</v>
      </c>
      <c r="J125" s="167">
        <v>8.2200000000000006</v>
      </c>
      <c r="K125" s="168">
        <v>90</v>
      </c>
      <c r="L125" s="177" t="s">
        <v>468</v>
      </c>
      <c r="M125" s="177">
        <f t="shared" si="8"/>
        <v>4225000</v>
      </c>
      <c r="N125" s="177">
        <f t="shared" si="6"/>
        <v>745000</v>
      </c>
      <c r="O125" s="177">
        <f>1490000*5</f>
        <v>7450000</v>
      </c>
    </row>
    <row r="126" spans="1:15" ht="18" hidden="1" customHeight="1" x14ac:dyDescent="0.2">
      <c r="A126" s="161">
        <v>2018</v>
      </c>
      <c r="B126" s="63">
        <v>1</v>
      </c>
      <c r="C126" s="63" t="s">
        <v>11</v>
      </c>
      <c r="D126" s="166" t="s">
        <v>279</v>
      </c>
      <c r="E126" s="162" t="s">
        <v>242</v>
      </c>
      <c r="F126" s="64">
        <v>56</v>
      </c>
      <c r="G126" s="163" t="s">
        <v>79</v>
      </c>
      <c r="H126" s="203" t="s">
        <v>26</v>
      </c>
      <c r="I126" s="165" t="s">
        <v>290</v>
      </c>
      <c r="J126" s="167">
        <v>7.4</v>
      </c>
      <c r="K126" s="168">
        <v>92</v>
      </c>
      <c r="L126" s="177" t="s">
        <v>467</v>
      </c>
      <c r="M126" s="177">
        <f t="shared" si="8"/>
        <v>4225000</v>
      </c>
      <c r="N126" s="177">
        <f t="shared" si="6"/>
        <v>745000</v>
      </c>
      <c r="O126" s="177">
        <v>0</v>
      </c>
    </row>
    <row r="127" spans="1:15" ht="18" hidden="1" customHeight="1" x14ac:dyDescent="0.2">
      <c r="A127" s="161">
        <v>2018</v>
      </c>
      <c r="B127" s="63">
        <v>1</v>
      </c>
      <c r="C127" s="67" t="s">
        <v>11</v>
      </c>
      <c r="D127" s="166" t="s">
        <v>279</v>
      </c>
      <c r="E127" s="169" t="s">
        <v>242</v>
      </c>
      <c r="F127" s="64">
        <v>57</v>
      </c>
      <c r="G127" s="163" t="s">
        <v>291</v>
      </c>
      <c r="H127" s="203" t="s">
        <v>26</v>
      </c>
      <c r="I127" s="165" t="s">
        <v>292</v>
      </c>
      <c r="J127" s="167">
        <v>7.45</v>
      </c>
      <c r="K127" s="168">
        <v>85</v>
      </c>
      <c r="L127" s="177" t="s">
        <v>467</v>
      </c>
      <c r="M127" s="177">
        <f t="shared" si="8"/>
        <v>4225000</v>
      </c>
      <c r="N127" s="177">
        <f t="shared" si="6"/>
        <v>745000</v>
      </c>
      <c r="O127" s="177">
        <v>0</v>
      </c>
    </row>
    <row r="128" spans="1:15" ht="18" hidden="1" customHeight="1" x14ac:dyDescent="0.2">
      <c r="A128" s="161">
        <v>2018</v>
      </c>
      <c r="B128" s="63">
        <v>1</v>
      </c>
      <c r="C128" s="67" t="s">
        <v>11</v>
      </c>
      <c r="D128" s="166" t="s">
        <v>279</v>
      </c>
      <c r="E128" s="169" t="s">
        <v>242</v>
      </c>
      <c r="F128" s="64">
        <v>60</v>
      </c>
      <c r="G128" s="163" t="s">
        <v>293</v>
      </c>
      <c r="H128" s="203" t="s">
        <v>68</v>
      </c>
      <c r="I128" s="165" t="s">
        <v>294</v>
      </c>
      <c r="J128" s="167">
        <v>7.24</v>
      </c>
      <c r="K128" s="168">
        <v>87</v>
      </c>
      <c r="L128" s="177" t="s">
        <v>467</v>
      </c>
      <c r="M128" s="177">
        <f t="shared" si="8"/>
        <v>4225000</v>
      </c>
      <c r="N128" s="177">
        <f t="shared" si="6"/>
        <v>745000</v>
      </c>
      <c r="O128" s="177">
        <v>0</v>
      </c>
    </row>
    <row r="129" spans="1:15" ht="18" hidden="1" customHeight="1" x14ac:dyDescent="0.2">
      <c r="A129" s="161">
        <v>2018</v>
      </c>
      <c r="B129" s="63">
        <v>1</v>
      </c>
      <c r="C129" s="63" t="s">
        <v>11</v>
      </c>
      <c r="D129" s="166" t="s">
        <v>295</v>
      </c>
      <c r="E129" s="162" t="s">
        <v>242</v>
      </c>
      <c r="F129" s="64">
        <v>1</v>
      </c>
      <c r="G129" s="163" t="s">
        <v>296</v>
      </c>
      <c r="H129" s="203" t="s">
        <v>297</v>
      </c>
      <c r="I129" s="165" t="s">
        <v>298</v>
      </c>
      <c r="J129" s="167">
        <v>7.25</v>
      </c>
      <c r="K129" s="168">
        <v>90</v>
      </c>
      <c r="L129" s="177" t="s">
        <v>467</v>
      </c>
      <c r="M129" s="177">
        <f t="shared" si="8"/>
        <v>4225000</v>
      </c>
      <c r="N129" s="177">
        <f t="shared" si="6"/>
        <v>745000</v>
      </c>
      <c r="O129" s="177">
        <v>0</v>
      </c>
    </row>
    <row r="130" spans="1:15" ht="18" hidden="1" customHeight="1" x14ac:dyDescent="0.2">
      <c r="A130" s="161">
        <v>2018</v>
      </c>
      <c r="B130" s="63">
        <v>1</v>
      </c>
      <c r="C130" s="63" t="s">
        <v>11</v>
      </c>
      <c r="D130" s="166" t="s">
        <v>295</v>
      </c>
      <c r="E130" s="162" t="s">
        <v>242</v>
      </c>
      <c r="F130" s="64">
        <v>9</v>
      </c>
      <c r="G130" s="163" t="s">
        <v>299</v>
      </c>
      <c r="H130" s="203" t="s">
        <v>300</v>
      </c>
      <c r="I130" s="165" t="s">
        <v>301</v>
      </c>
      <c r="J130" s="167">
        <v>7.85</v>
      </c>
      <c r="K130" s="168">
        <v>92</v>
      </c>
      <c r="L130" s="177" t="s">
        <v>467</v>
      </c>
      <c r="M130" s="177">
        <f t="shared" si="8"/>
        <v>4225000</v>
      </c>
      <c r="N130" s="177">
        <f t="shared" si="6"/>
        <v>745000</v>
      </c>
      <c r="O130" s="177">
        <v>0</v>
      </c>
    </row>
    <row r="131" spans="1:15" ht="18" hidden="1" customHeight="1" x14ac:dyDescent="0.2">
      <c r="A131" s="161">
        <v>2018</v>
      </c>
      <c r="B131" s="63">
        <v>1</v>
      </c>
      <c r="C131" s="63" t="s">
        <v>11</v>
      </c>
      <c r="D131" s="166" t="s">
        <v>295</v>
      </c>
      <c r="E131" s="162" t="s">
        <v>242</v>
      </c>
      <c r="F131" s="64">
        <v>17</v>
      </c>
      <c r="G131" s="163" t="s">
        <v>302</v>
      </c>
      <c r="H131" s="203" t="s">
        <v>31</v>
      </c>
      <c r="I131" s="165" t="s">
        <v>303</v>
      </c>
      <c r="J131" s="167">
        <v>7.35</v>
      </c>
      <c r="K131" s="168">
        <v>81</v>
      </c>
      <c r="L131" s="177" t="s">
        <v>467</v>
      </c>
      <c r="M131" s="177">
        <f t="shared" si="8"/>
        <v>4225000</v>
      </c>
      <c r="N131" s="177">
        <f t="shared" si="6"/>
        <v>745000</v>
      </c>
      <c r="O131" s="177">
        <v>0</v>
      </c>
    </row>
    <row r="132" spans="1:15" ht="18" hidden="1" customHeight="1" x14ac:dyDescent="0.2">
      <c r="A132" s="161">
        <v>2018</v>
      </c>
      <c r="B132" s="63">
        <v>1</v>
      </c>
      <c r="C132" s="63" t="s">
        <v>11</v>
      </c>
      <c r="D132" s="166" t="s">
        <v>295</v>
      </c>
      <c r="E132" s="162" t="s">
        <v>242</v>
      </c>
      <c r="F132" s="64">
        <v>18</v>
      </c>
      <c r="G132" s="163" t="s">
        <v>20</v>
      </c>
      <c r="H132" s="203" t="s">
        <v>109</v>
      </c>
      <c r="I132" s="165" t="s">
        <v>304</v>
      </c>
      <c r="J132" s="167">
        <v>7.75</v>
      </c>
      <c r="K132" s="168">
        <v>82</v>
      </c>
      <c r="L132" s="177" t="s">
        <v>467</v>
      </c>
      <c r="M132" s="177">
        <f t="shared" si="8"/>
        <v>4225000</v>
      </c>
      <c r="N132" s="177">
        <f t="shared" ref="N132:N195" si="9">149000*5</f>
        <v>745000</v>
      </c>
      <c r="O132" s="177">
        <v>0</v>
      </c>
    </row>
    <row r="133" spans="1:15" ht="18" hidden="1" customHeight="1" x14ac:dyDescent="0.2">
      <c r="A133" s="161">
        <v>2018</v>
      </c>
      <c r="B133" s="63">
        <v>1</v>
      </c>
      <c r="C133" s="63" t="s">
        <v>11</v>
      </c>
      <c r="D133" s="166" t="s">
        <v>295</v>
      </c>
      <c r="E133" s="162" t="s">
        <v>242</v>
      </c>
      <c r="F133" s="64">
        <v>34</v>
      </c>
      <c r="G133" s="163" t="s">
        <v>305</v>
      </c>
      <c r="H133" s="203" t="s">
        <v>306</v>
      </c>
      <c r="I133" s="165" t="s">
        <v>307</v>
      </c>
      <c r="J133" s="167">
        <v>7.64</v>
      </c>
      <c r="K133" s="168">
        <v>80</v>
      </c>
      <c r="L133" s="177" t="s">
        <v>467</v>
      </c>
      <c r="M133" s="177">
        <f t="shared" si="8"/>
        <v>4225000</v>
      </c>
      <c r="N133" s="177">
        <f t="shared" si="9"/>
        <v>745000</v>
      </c>
      <c r="O133" s="177">
        <v>0</v>
      </c>
    </row>
    <row r="134" spans="1:15" ht="18" hidden="1" customHeight="1" x14ac:dyDescent="0.2">
      <c r="A134" s="161">
        <v>2018</v>
      </c>
      <c r="B134" s="63">
        <v>1</v>
      </c>
      <c r="C134" s="63" t="s">
        <v>11</v>
      </c>
      <c r="D134" s="166" t="s">
        <v>295</v>
      </c>
      <c r="E134" s="162" t="s">
        <v>242</v>
      </c>
      <c r="F134" s="64">
        <v>41</v>
      </c>
      <c r="G134" s="163" t="s">
        <v>308</v>
      </c>
      <c r="H134" s="203" t="s">
        <v>309</v>
      </c>
      <c r="I134" s="165" t="s">
        <v>310</v>
      </c>
      <c r="J134" s="167">
        <v>7.97</v>
      </c>
      <c r="K134" s="168">
        <v>95</v>
      </c>
      <c r="L134" s="177" t="s">
        <v>467</v>
      </c>
      <c r="M134" s="177">
        <f t="shared" si="8"/>
        <v>4225000</v>
      </c>
      <c r="N134" s="177">
        <f t="shared" si="9"/>
        <v>745000</v>
      </c>
      <c r="O134" s="177">
        <v>0</v>
      </c>
    </row>
    <row r="135" spans="1:15" ht="18" hidden="1" customHeight="1" x14ac:dyDescent="0.2">
      <c r="A135" s="161">
        <v>2018</v>
      </c>
      <c r="B135" s="63">
        <v>1</v>
      </c>
      <c r="C135" s="63" t="s">
        <v>11</v>
      </c>
      <c r="D135" s="166" t="s">
        <v>295</v>
      </c>
      <c r="E135" s="162" t="s">
        <v>242</v>
      </c>
      <c r="F135" s="64">
        <v>44</v>
      </c>
      <c r="G135" s="163" t="s">
        <v>311</v>
      </c>
      <c r="H135" s="203" t="s">
        <v>97</v>
      </c>
      <c r="I135" s="165" t="s">
        <v>312</v>
      </c>
      <c r="J135" s="167">
        <v>7.39</v>
      </c>
      <c r="K135" s="168">
        <v>87</v>
      </c>
      <c r="L135" s="177" t="s">
        <v>467</v>
      </c>
      <c r="M135" s="177">
        <f t="shared" si="8"/>
        <v>4225000</v>
      </c>
      <c r="N135" s="177">
        <f t="shared" si="9"/>
        <v>745000</v>
      </c>
      <c r="O135" s="177">
        <v>0</v>
      </c>
    </row>
    <row r="136" spans="1:15" ht="18" hidden="1" customHeight="1" x14ac:dyDescent="0.2">
      <c r="A136" s="161">
        <v>2018</v>
      </c>
      <c r="B136" s="63">
        <v>1</v>
      </c>
      <c r="C136" s="63" t="s">
        <v>11</v>
      </c>
      <c r="D136" s="166" t="s">
        <v>295</v>
      </c>
      <c r="E136" s="162" t="s">
        <v>242</v>
      </c>
      <c r="F136" s="64">
        <v>45</v>
      </c>
      <c r="G136" s="163" t="s">
        <v>313</v>
      </c>
      <c r="H136" s="203" t="s">
        <v>97</v>
      </c>
      <c r="I136" s="165" t="s">
        <v>314</v>
      </c>
      <c r="J136" s="167">
        <v>7.98</v>
      </c>
      <c r="K136" s="168">
        <v>83</v>
      </c>
      <c r="L136" s="177" t="s">
        <v>467</v>
      </c>
      <c r="M136" s="177">
        <f t="shared" si="8"/>
        <v>4225000</v>
      </c>
      <c r="N136" s="177">
        <f t="shared" si="9"/>
        <v>745000</v>
      </c>
      <c r="O136" s="177">
        <v>0</v>
      </c>
    </row>
    <row r="137" spans="1:15" ht="18" hidden="1" customHeight="1" x14ac:dyDescent="0.2">
      <c r="A137" s="161">
        <v>2018</v>
      </c>
      <c r="B137" s="63">
        <v>1</v>
      </c>
      <c r="C137" s="63" t="s">
        <v>11</v>
      </c>
      <c r="D137" s="166" t="s">
        <v>295</v>
      </c>
      <c r="E137" s="162" t="s">
        <v>242</v>
      </c>
      <c r="F137" s="64">
        <v>47</v>
      </c>
      <c r="G137" s="163" t="s">
        <v>190</v>
      </c>
      <c r="H137" s="203" t="s">
        <v>120</v>
      </c>
      <c r="I137" s="165" t="s">
        <v>315</v>
      </c>
      <c r="J137" s="167">
        <v>8.1</v>
      </c>
      <c r="K137" s="168">
        <v>90</v>
      </c>
      <c r="L137" s="177" t="s">
        <v>468</v>
      </c>
      <c r="M137" s="177">
        <f t="shared" si="8"/>
        <v>4225000</v>
      </c>
      <c r="N137" s="177">
        <f t="shared" si="9"/>
        <v>745000</v>
      </c>
      <c r="O137" s="177">
        <f>1490000*5</f>
        <v>7450000</v>
      </c>
    </row>
    <row r="138" spans="1:15" ht="18" hidden="1" customHeight="1" x14ac:dyDescent="0.2">
      <c r="A138" s="161">
        <v>2018</v>
      </c>
      <c r="B138" s="63">
        <v>1</v>
      </c>
      <c r="C138" s="67" t="s">
        <v>11</v>
      </c>
      <c r="D138" s="166" t="s">
        <v>295</v>
      </c>
      <c r="E138" s="169" t="s">
        <v>242</v>
      </c>
      <c r="F138" s="64">
        <v>54</v>
      </c>
      <c r="G138" s="163" t="s">
        <v>316</v>
      </c>
      <c r="H138" s="203" t="s">
        <v>317</v>
      </c>
      <c r="I138" s="165" t="s">
        <v>318</v>
      </c>
      <c r="J138" s="167">
        <v>8.01</v>
      </c>
      <c r="K138" s="168">
        <v>90</v>
      </c>
      <c r="L138" s="177" t="s">
        <v>468</v>
      </c>
      <c r="M138" s="177">
        <f t="shared" si="8"/>
        <v>4225000</v>
      </c>
      <c r="N138" s="177">
        <f t="shared" si="9"/>
        <v>745000</v>
      </c>
      <c r="O138" s="177">
        <f>1490000*5</f>
        <v>7450000</v>
      </c>
    </row>
    <row r="139" spans="1:15" ht="18" hidden="1" customHeight="1" x14ac:dyDescent="0.2">
      <c r="A139" s="161">
        <v>2018</v>
      </c>
      <c r="B139" s="63">
        <v>1</v>
      </c>
      <c r="C139" s="67" t="s">
        <v>11</v>
      </c>
      <c r="D139" s="166" t="s">
        <v>295</v>
      </c>
      <c r="E139" s="169" t="s">
        <v>242</v>
      </c>
      <c r="F139" s="64">
        <v>55</v>
      </c>
      <c r="G139" s="163" t="s">
        <v>319</v>
      </c>
      <c r="H139" s="203" t="s">
        <v>278</v>
      </c>
      <c r="I139" s="165" t="s">
        <v>320</v>
      </c>
      <c r="J139" s="167">
        <v>7.61</v>
      </c>
      <c r="K139" s="168">
        <v>85</v>
      </c>
      <c r="L139" s="177" t="s">
        <v>467</v>
      </c>
      <c r="M139" s="177">
        <f t="shared" si="8"/>
        <v>4225000</v>
      </c>
      <c r="N139" s="177">
        <f t="shared" si="9"/>
        <v>745000</v>
      </c>
      <c r="O139" s="177">
        <v>0</v>
      </c>
    </row>
    <row r="140" spans="1:15" ht="18" hidden="1" customHeight="1" x14ac:dyDescent="0.2">
      <c r="A140" s="161">
        <v>2018</v>
      </c>
      <c r="B140" s="63">
        <v>1</v>
      </c>
      <c r="C140" s="67" t="s">
        <v>11</v>
      </c>
      <c r="D140" s="166" t="s">
        <v>295</v>
      </c>
      <c r="E140" s="169" t="s">
        <v>242</v>
      </c>
      <c r="F140" s="64">
        <v>59</v>
      </c>
      <c r="G140" s="163" t="s">
        <v>321</v>
      </c>
      <c r="H140" s="203" t="s">
        <v>322</v>
      </c>
      <c r="I140" s="165">
        <v>36724</v>
      </c>
      <c r="J140" s="167">
        <v>7.32</v>
      </c>
      <c r="K140" s="168">
        <v>81</v>
      </c>
      <c r="L140" s="177" t="s">
        <v>467</v>
      </c>
      <c r="M140" s="177">
        <f t="shared" si="8"/>
        <v>4225000</v>
      </c>
      <c r="N140" s="177">
        <f t="shared" si="9"/>
        <v>745000</v>
      </c>
      <c r="O140" s="177">
        <v>0</v>
      </c>
    </row>
    <row r="141" spans="1:15" ht="18" hidden="1" customHeight="1" x14ac:dyDescent="0.2">
      <c r="A141" s="161">
        <v>2018</v>
      </c>
      <c r="B141" s="67">
        <v>1</v>
      </c>
      <c r="C141" s="67" t="s">
        <v>11</v>
      </c>
      <c r="D141" s="170" t="s">
        <v>323</v>
      </c>
      <c r="E141" s="169" t="s">
        <v>37</v>
      </c>
      <c r="F141" s="67">
        <v>1</v>
      </c>
      <c r="G141" s="198" t="s">
        <v>324</v>
      </c>
      <c r="H141" s="204" t="s">
        <v>297</v>
      </c>
      <c r="I141" s="200" t="s">
        <v>325</v>
      </c>
      <c r="J141" s="201">
        <v>7.89</v>
      </c>
      <c r="K141" s="202">
        <v>83</v>
      </c>
      <c r="L141" s="177" t="s">
        <v>467</v>
      </c>
      <c r="M141" s="177">
        <f t="shared" si="8"/>
        <v>4225000</v>
      </c>
      <c r="N141" s="177">
        <f t="shared" si="9"/>
        <v>745000</v>
      </c>
      <c r="O141" s="177">
        <v>0</v>
      </c>
    </row>
    <row r="142" spans="1:15" ht="18" hidden="1" customHeight="1" x14ac:dyDescent="0.2">
      <c r="A142" s="161">
        <v>2018</v>
      </c>
      <c r="B142" s="63">
        <v>1</v>
      </c>
      <c r="C142" s="63" t="s">
        <v>11</v>
      </c>
      <c r="D142" s="166" t="s">
        <v>323</v>
      </c>
      <c r="E142" s="162" t="s">
        <v>37</v>
      </c>
      <c r="F142" s="63">
        <v>5</v>
      </c>
      <c r="G142" s="163" t="s">
        <v>326</v>
      </c>
      <c r="H142" s="204" t="s">
        <v>100</v>
      </c>
      <c r="I142" s="165" t="s">
        <v>327</v>
      </c>
      <c r="J142" s="167">
        <v>7.29</v>
      </c>
      <c r="K142" s="168">
        <v>83</v>
      </c>
      <c r="L142" s="177" t="s">
        <v>467</v>
      </c>
      <c r="M142" s="177">
        <f t="shared" si="8"/>
        <v>4225000</v>
      </c>
      <c r="N142" s="177">
        <f t="shared" si="9"/>
        <v>745000</v>
      </c>
      <c r="O142" s="177">
        <v>0</v>
      </c>
    </row>
    <row r="143" spans="1:15" ht="18" hidden="1" customHeight="1" x14ac:dyDescent="0.2">
      <c r="A143" s="161">
        <v>2018</v>
      </c>
      <c r="B143" s="63">
        <v>1</v>
      </c>
      <c r="C143" s="63" t="s">
        <v>11</v>
      </c>
      <c r="D143" s="166" t="s">
        <v>323</v>
      </c>
      <c r="E143" s="162" t="s">
        <v>37</v>
      </c>
      <c r="F143" s="63">
        <v>6</v>
      </c>
      <c r="G143" s="163" t="s">
        <v>328</v>
      </c>
      <c r="H143" s="204" t="s">
        <v>329</v>
      </c>
      <c r="I143" s="165" t="s">
        <v>330</v>
      </c>
      <c r="J143" s="167">
        <v>7.37</v>
      </c>
      <c r="K143" s="168">
        <v>83</v>
      </c>
      <c r="L143" s="177" t="s">
        <v>467</v>
      </c>
      <c r="M143" s="177">
        <f t="shared" si="8"/>
        <v>4225000</v>
      </c>
      <c r="N143" s="177">
        <f t="shared" si="9"/>
        <v>745000</v>
      </c>
      <c r="O143" s="177">
        <v>0</v>
      </c>
    </row>
    <row r="144" spans="1:15" ht="18" hidden="1" customHeight="1" x14ac:dyDescent="0.2">
      <c r="A144" s="161">
        <v>2018</v>
      </c>
      <c r="B144" s="63">
        <v>1</v>
      </c>
      <c r="C144" s="63" t="s">
        <v>11</v>
      </c>
      <c r="D144" s="166" t="s">
        <v>323</v>
      </c>
      <c r="E144" s="162" t="s">
        <v>37</v>
      </c>
      <c r="F144" s="63">
        <v>7</v>
      </c>
      <c r="G144" s="163" t="s">
        <v>228</v>
      </c>
      <c r="H144" s="204" t="s">
        <v>191</v>
      </c>
      <c r="I144" s="165" t="s">
        <v>331</v>
      </c>
      <c r="J144" s="167">
        <v>7.2</v>
      </c>
      <c r="K144" s="168">
        <v>83</v>
      </c>
      <c r="L144" s="177" t="s">
        <v>467</v>
      </c>
      <c r="M144" s="177">
        <f t="shared" si="8"/>
        <v>4225000</v>
      </c>
      <c r="N144" s="177">
        <f t="shared" si="9"/>
        <v>745000</v>
      </c>
      <c r="O144" s="177">
        <v>0</v>
      </c>
    </row>
    <row r="145" spans="1:15" ht="18" hidden="1" customHeight="1" x14ac:dyDescent="0.2">
      <c r="A145" s="161">
        <v>2018</v>
      </c>
      <c r="B145" s="63">
        <v>1</v>
      </c>
      <c r="C145" s="63" t="s">
        <v>11</v>
      </c>
      <c r="D145" s="166" t="s">
        <v>323</v>
      </c>
      <c r="E145" s="162" t="s">
        <v>37</v>
      </c>
      <c r="F145" s="63">
        <v>10</v>
      </c>
      <c r="G145" s="163" t="s">
        <v>332</v>
      </c>
      <c r="H145" s="204" t="s">
        <v>333</v>
      </c>
      <c r="I145" s="165" t="s">
        <v>334</v>
      </c>
      <c r="J145" s="167">
        <v>7.16</v>
      </c>
      <c r="K145" s="168">
        <v>83</v>
      </c>
      <c r="L145" s="177" t="s">
        <v>467</v>
      </c>
      <c r="M145" s="177">
        <f t="shared" si="8"/>
        <v>4225000</v>
      </c>
      <c r="N145" s="177">
        <f t="shared" si="9"/>
        <v>745000</v>
      </c>
      <c r="O145" s="177">
        <v>0</v>
      </c>
    </row>
    <row r="146" spans="1:15" ht="18" hidden="1" customHeight="1" x14ac:dyDescent="0.2">
      <c r="A146" s="161">
        <v>2018</v>
      </c>
      <c r="B146" s="63">
        <v>1</v>
      </c>
      <c r="C146" s="63" t="s">
        <v>11</v>
      </c>
      <c r="D146" s="166" t="s">
        <v>323</v>
      </c>
      <c r="E146" s="162" t="s">
        <v>37</v>
      </c>
      <c r="F146" s="63">
        <v>11</v>
      </c>
      <c r="G146" s="163" t="s">
        <v>335</v>
      </c>
      <c r="H146" s="204" t="s">
        <v>215</v>
      </c>
      <c r="I146" s="165" t="s">
        <v>336</v>
      </c>
      <c r="J146" s="167">
        <v>7.21</v>
      </c>
      <c r="K146" s="168">
        <v>83</v>
      </c>
      <c r="L146" s="177" t="s">
        <v>467</v>
      </c>
      <c r="M146" s="177">
        <f t="shared" si="8"/>
        <v>4225000</v>
      </c>
      <c r="N146" s="177">
        <f t="shared" si="9"/>
        <v>745000</v>
      </c>
      <c r="O146" s="177">
        <v>0</v>
      </c>
    </row>
    <row r="147" spans="1:15" ht="18" hidden="1" customHeight="1" x14ac:dyDescent="0.2">
      <c r="A147" s="161">
        <v>2018</v>
      </c>
      <c r="B147" s="63">
        <v>1</v>
      </c>
      <c r="C147" s="63" t="s">
        <v>11</v>
      </c>
      <c r="D147" s="166" t="s">
        <v>323</v>
      </c>
      <c r="E147" s="162" t="s">
        <v>37</v>
      </c>
      <c r="F147" s="63">
        <v>36</v>
      </c>
      <c r="G147" s="163" t="s">
        <v>337</v>
      </c>
      <c r="H147" s="204" t="s">
        <v>83</v>
      </c>
      <c r="I147" s="165" t="s">
        <v>318</v>
      </c>
      <c r="J147" s="167">
        <v>7.9</v>
      </c>
      <c r="K147" s="168">
        <v>83</v>
      </c>
      <c r="L147" s="177" t="s">
        <v>467</v>
      </c>
      <c r="M147" s="177">
        <f t="shared" si="8"/>
        <v>4225000</v>
      </c>
      <c r="N147" s="177">
        <f t="shared" si="9"/>
        <v>745000</v>
      </c>
      <c r="O147" s="177">
        <v>0</v>
      </c>
    </row>
    <row r="148" spans="1:15" ht="18" hidden="1" customHeight="1" x14ac:dyDescent="0.2">
      <c r="A148" s="161">
        <v>2018</v>
      </c>
      <c r="B148" s="63">
        <v>1</v>
      </c>
      <c r="C148" s="63" t="s">
        <v>11</v>
      </c>
      <c r="D148" s="166" t="s">
        <v>323</v>
      </c>
      <c r="E148" s="162" t="s">
        <v>37</v>
      </c>
      <c r="F148" s="63">
        <v>45</v>
      </c>
      <c r="G148" s="163" t="s">
        <v>338</v>
      </c>
      <c r="H148" s="204" t="s">
        <v>339</v>
      </c>
      <c r="I148" s="165" t="s">
        <v>340</v>
      </c>
      <c r="J148" s="167">
        <v>7.81</v>
      </c>
      <c r="K148" s="168">
        <v>86</v>
      </c>
      <c r="L148" s="177" t="s">
        <v>467</v>
      </c>
      <c r="M148" s="177">
        <f t="shared" si="8"/>
        <v>4225000</v>
      </c>
      <c r="N148" s="177">
        <f t="shared" si="9"/>
        <v>745000</v>
      </c>
      <c r="O148" s="177">
        <v>0</v>
      </c>
    </row>
    <row r="149" spans="1:15" ht="18" hidden="1" customHeight="1" x14ac:dyDescent="0.2">
      <c r="A149" s="161">
        <v>2018</v>
      </c>
      <c r="B149" s="63">
        <v>1</v>
      </c>
      <c r="C149" s="63" t="s">
        <v>11</v>
      </c>
      <c r="D149" s="166" t="s">
        <v>323</v>
      </c>
      <c r="E149" s="162" t="s">
        <v>37</v>
      </c>
      <c r="F149" s="63">
        <v>47</v>
      </c>
      <c r="G149" s="163" t="s">
        <v>338</v>
      </c>
      <c r="H149" s="204" t="s">
        <v>341</v>
      </c>
      <c r="I149" s="165" t="s">
        <v>340</v>
      </c>
      <c r="J149" s="167">
        <v>7.73</v>
      </c>
      <c r="K149" s="168">
        <v>83</v>
      </c>
      <c r="L149" s="177" t="s">
        <v>467</v>
      </c>
      <c r="M149" s="177">
        <f t="shared" si="8"/>
        <v>4225000</v>
      </c>
      <c r="N149" s="177">
        <f t="shared" si="9"/>
        <v>745000</v>
      </c>
      <c r="O149" s="177">
        <v>0</v>
      </c>
    </row>
    <row r="150" spans="1:15" ht="18" hidden="1" customHeight="1" x14ac:dyDescent="0.2">
      <c r="A150" s="161">
        <v>2018</v>
      </c>
      <c r="B150" s="63">
        <v>1</v>
      </c>
      <c r="C150" s="63" t="s">
        <v>11</v>
      </c>
      <c r="D150" s="166" t="s">
        <v>323</v>
      </c>
      <c r="E150" s="162" t="s">
        <v>37</v>
      </c>
      <c r="F150" s="63">
        <v>48</v>
      </c>
      <c r="G150" s="163" t="s">
        <v>342</v>
      </c>
      <c r="H150" s="204" t="s">
        <v>343</v>
      </c>
      <c r="I150" s="165" t="s">
        <v>344</v>
      </c>
      <c r="J150" s="167">
        <v>7.18</v>
      </c>
      <c r="K150" s="168">
        <v>83</v>
      </c>
      <c r="L150" s="177" t="s">
        <v>467</v>
      </c>
      <c r="M150" s="177">
        <f t="shared" si="8"/>
        <v>4225000</v>
      </c>
      <c r="N150" s="177">
        <f t="shared" si="9"/>
        <v>745000</v>
      </c>
      <c r="O150" s="177">
        <v>0</v>
      </c>
    </row>
    <row r="151" spans="1:15" ht="18" hidden="1" customHeight="1" x14ac:dyDescent="0.2">
      <c r="A151" s="161">
        <v>2018</v>
      </c>
      <c r="B151" s="63">
        <v>1</v>
      </c>
      <c r="C151" s="63" t="s">
        <v>11</v>
      </c>
      <c r="D151" s="166" t="s">
        <v>323</v>
      </c>
      <c r="E151" s="162" t="s">
        <v>37</v>
      </c>
      <c r="F151" s="63">
        <v>54</v>
      </c>
      <c r="G151" s="163" t="s">
        <v>345</v>
      </c>
      <c r="H151" s="204" t="s">
        <v>288</v>
      </c>
      <c r="I151" s="165" t="s">
        <v>346</v>
      </c>
      <c r="J151" s="167">
        <v>7.49</v>
      </c>
      <c r="K151" s="168">
        <v>83</v>
      </c>
      <c r="L151" s="177" t="s">
        <v>467</v>
      </c>
      <c r="M151" s="177">
        <f t="shared" si="8"/>
        <v>4225000</v>
      </c>
      <c r="N151" s="177">
        <f t="shared" si="9"/>
        <v>745000</v>
      </c>
      <c r="O151" s="177">
        <v>0</v>
      </c>
    </row>
    <row r="152" spans="1:15" ht="18" hidden="1" customHeight="1" x14ac:dyDescent="0.2">
      <c r="A152" s="161">
        <v>2018</v>
      </c>
      <c r="B152" s="63">
        <v>1</v>
      </c>
      <c r="C152" s="63" t="s">
        <v>11</v>
      </c>
      <c r="D152" s="166" t="s">
        <v>323</v>
      </c>
      <c r="E152" s="162" t="s">
        <v>37</v>
      </c>
      <c r="F152" s="63">
        <v>58</v>
      </c>
      <c r="G152" s="163" t="s">
        <v>205</v>
      </c>
      <c r="H152" s="204" t="s">
        <v>347</v>
      </c>
      <c r="I152" s="165" t="s">
        <v>348</v>
      </c>
      <c r="J152" s="167">
        <v>7.17</v>
      </c>
      <c r="K152" s="168">
        <v>83</v>
      </c>
      <c r="L152" s="177" t="s">
        <v>467</v>
      </c>
      <c r="M152" s="177">
        <f t="shared" si="8"/>
        <v>4225000</v>
      </c>
      <c r="N152" s="177">
        <f t="shared" si="9"/>
        <v>745000</v>
      </c>
      <c r="O152" s="177">
        <v>0</v>
      </c>
    </row>
    <row r="153" spans="1:15" ht="18" hidden="1" customHeight="1" x14ac:dyDescent="0.2">
      <c r="A153" s="161">
        <v>2018</v>
      </c>
      <c r="B153" s="63">
        <v>1</v>
      </c>
      <c r="C153" s="63" t="s">
        <v>11</v>
      </c>
      <c r="D153" s="166" t="s">
        <v>323</v>
      </c>
      <c r="E153" s="162" t="s">
        <v>37</v>
      </c>
      <c r="F153" s="63">
        <v>61</v>
      </c>
      <c r="G153" s="163" t="s">
        <v>349</v>
      </c>
      <c r="H153" s="204" t="s">
        <v>26</v>
      </c>
      <c r="I153" s="165" t="s">
        <v>310</v>
      </c>
      <c r="J153" s="167">
        <v>7.68</v>
      </c>
      <c r="K153" s="168">
        <v>83</v>
      </c>
      <c r="L153" s="177" t="s">
        <v>467</v>
      </c>
      <c r="M153" s="177">
        <f t="shared" si="8"/>
        <v>4225000</v>
      </c>
      <c r="N153" s="177">
        <f t="shared" si="9"/>
        <v>745000</v>
      </c>
      <c r="O153" s="177">
        <v>0</v>
      </c>
    </row>
    <row r="154" spans="1:15" ht="18" hidden="1" customHeight="1" x14ac:dyDescent="0.2">
      <c r="A154" s="161">
        <v>2018</v>
      </c>
      <c r="B154" s="63">
        <v>1</v>
      </c>
      <c r="C154" s="63" t="s">
        <v>11</v>
      </c>
      <c r="D154" s="166" t="s">
        <v>323</v>
      </c>
      <c r="E154" s="162" t="s">
        <v>37</v>
      </c>
      <c r="F154" s="63">
        <v>65</v>
      </c>
      <c r="G154" s="163" t="s">
        <v>350</v>
      </c>
      <c r="H154" s="204" t="s">
        <v>26</v>
      </c>
      <c r="I154" s="165" t="s">
        <v>351</v>
      </c>
      <c r="J154" s="167">
        <v>7.2</v>
      </c>
      <c r="K154" s="168">
        <v>83</v>
      </c>
      <c r="L154" s="177" t="s">
        <v>467</v>
      </c>
      <c r="M154" s="177">
        <f t="shared" si="8"/>
        <v>4225000</v>
      </c>
      <c r="N154" s="177">
        <f t="shared" si="9"/>
        <v>745000</v>
      </c>
      <c r="O154" s="177">
        <v>0</v>
      </c>
    </row>
    <row r="155" spans="1:15" ht="18" hidden="1" customHeight="1" x14ac:dyDescent="0.2">
      <c r="A155" s="161">
        <v>2018</v>
      </c>
      <c r="B155" s="63">
        <v>1</v>
      </c>
      <c r="C155" s="63" t="s">
        <v>11</v>
      </c>
      <c r="D155" s="166" t="s">
        <v>352</v>
      </c>
      <c r="E155" s="162" t="s">
        <v>37</v>
      </c>
      <c r="F155" s="63">
        <v>3</v>
      </c>
      <c r="G155" s="163" t="s">
        <v>353</v>
      </c>
      <c r="H155" s="203" t="s">
        <v>100</v>
      </c>
      <c r="I155" s="165" t="s">
        <v>298</v>
      </c>
      <c r="J155" s="167">
        <v>7.69</v>
      </c>
      <c r="K155" s="168">
        <v>92</v>
      </c>
      <c r="L155" s="177" t="s">
        <v>467</v>
      </c>
      <c r="M155" s="177">
        <f t="shared" si="8"/>
        <v>4225000</v>
      </c>
      <c r="N155" s="177">
        <f t="shared" si="9"/>
        <v>745000</v>
      </c>
      <c r="O155" s="177">
        <v>0</v>
      </c>
    </row>
    <row r="156" spans="1:15" ht="18" hidden="1" customHeight="1" x14ac:dyDescent="0.2">
      <c r="A156" s="161">
        <v>2018</v>
      </c>
      <c r="B156" s="63">
        <v>1</v>
      </c>
      <c r="C156" s="63" t="s">
        <v>11</v>
      </c>
      <c r="D156" s="166" t="s">
        <v>352</v>
      </c>
      <c r="E156" s="162" t="s">
        <v>37</v>
      </c>
      <c r="F156" s="63">
        <v>28</v>
      </c>
      <c r="G156" s="163" t="s">
        <v>324</v>
      </c>
      <c r="H156" s="203" t="s">
        <v>31</v>
      </c>
      <c r="I156" s="165">
        <v>36792</v>
      </c>
      <c r="J156" s="167">
        <v>7.28</v>
      </c>
      <c r="K156" s="168">
        <v>85</v>
      </c>
      <c r="L156" s="177" t="s">
        <v>467</v>
      </c>
      <c r="M156" s="177">
        <f t="shared" si="8"/>
        <v>4225000</v>
      </c>
      <c r="N156" s="177">
        <f t="shared" si="9"/>
        <v>745000</v>
      </c>
      <c r="O156" s="177">
        <v>0</v>
      </c>
    </row>
    <row r="157" spans="1:15" ht="18" hidden="1" customHeight="1" x14ac:dyDescent="0.2">
      <c r="A157" s="161">
        <v>2018</v>
      </c>
      <c r="B157" s="63">
        <v>1</v>
      </c>
      <c r="C157" s="63" t="s">
        <v>11</v>
      </c>
      <c r="D157" s="166" t="s">
        <v>352</v>
      </c>
      <c r="E157" s="162" t="s">
        <v>37</v>
      </c>
      <c r="F157" s="63">
        <v>37</v>
      </c>
      <c r="G157" s="163" t="s">
        <v>354</v>
      </c>
      <c r="H157" s="203" t="s">
        <v>355</v>
      </c>
      <c r="I157" s="165" t="s">
        <v>356</v>
      </c>
      <c r="J157" s="167">
        <v>7.26</v>
      </c>
      <c r="K157" s="168">
        <v>82</v>
      </c>
      <c r="L157" s="177" t="s">
        <v>467</v>
      </c>
      <c r="M157" s="177">
        <f t="shared" si="8"/>
        <v>4225000</v>
      </c>
      <c r="N157" s="177">
        <f t="shared" si="9"/>
        <v>745000</v>
      </c>
      <c r="O157" s="177">
        <v>0</v>
      </c>
    </row>
    <row r="158" spans="1:15" ht="18" hidden="1" customHeight="1" x14ac:dyDescent="0.2">
      <c r="A158" s="161">
        <v>2018</v>
      </c>
      <c r="B158" s="63">
        <v>1</v>
      </c>
      <c r="C158" s="63" t="s">
        <v>11</v>
      </c>
      <c r="D158" s="166" t="s">
        <v>352</v>
      </c>
      <c r="E158" s="162" t="s">
        <v>37</v>
      </c>
      <c r="F158" s="63">
        <v>40</v>
      </c>
      <c r="G158" s="163" t="s">
        <v>205</v>
      </c>
      <c r="H158" s="203" t="s">
        <v>170</v>
      </c>
      <c r="I158" s="165">
        <v>36658</v>
      </c>
      <c r="J158" s="167">
        <v>7.21</v>
      </c>
      <c r="K158" s="168">
        <v>80</v>
      </c>
      <c r="L158" s="177" t="s">
        <v>467</v>
      </c>
      <c r="M158" s="177">
        <f t="shared" si="8"/>
        <v>4225000</v>
      </c>
      <c r="N158" s="177">
        <f t="shared" si="9"/>
        <v>745000</v>
      </c>
      <c r="O158" s="177">
        <v>0</v>
      </c>
    </row>
    <row r="159" spans="1:15" ht="18" hidden="1" customHeight="1" x14ac:dyDescent="0.2">
      <c r="A159" s="161">
        <v>2018</v>
      </c>
      <c r="B159" s="63">
        <v>1</v>
      </c>
      <c r="C159" s="63" t="s">
        <v>11</v>
      </c>
      <c r="D159" s="166" t="s">
        <v>352</v>
      </c>
      <c r="E159" s="162" t="s">
        <v>37</v>
      </c>
      <c r="F159" s="63">
        <v>43</v>
      </c>
      <c r="G159" s="163" t="s">
        <v>20</v>
      </c>
      <c r="H159" s="203" t="s">
        <v>357</v>
      </c>
      <c r="I159" s="165" t="s">
        <v>314</v>
      </c>
      <c r="J159" s="167">
        <v>7.27</v>
      </c>
      <c r="K159" s="168">
        <v>80</v>
      </c>
      <c r="L159" s="177" t="s">
        <v>467</v>
      </c>
      <c r="M159" s="177">
        <f t="shared" si="8"/>
        <v>4225000</v>
      </c>
      <c r="N159" s="177">
        <f t="shared" si="9"/>
        <v>745000</v>
      </c>
      <c r="O159" s="177">
        <v>0</v>
      </c>
    </row>
    <row r="160" spans="1:15" ht="18" hidden="1" customHeight="1" x14ac:dyDescent="0.2">
      <c r="A160" s="161">
        <v>2018</v>
      </c>
      <c r="B160" s="63">
        <v>1</v>
      </c>
      <c r="C160" s="63" t="s">
        <v>11</v>
      </c>
      <c r="D160" s="166" t="s">
        <v>352</v>
      </c>
      <c r="E160" s="162" t="s">
        <v>37</v>
      </c>
      <c r="F160" s="63">
        <v>47</v>
      </c>
      <c r="G160" s="163" t="s">
        <v>167</v>
      </c>
      <c r="H160" s="203" t="s">
        <v>358</v>
      </c>
      <c r="I160" s="165" t="s">
        <v>359</v>
      </c>
      <c r="J160" s="167">
        <v>7.52</v>
      </c>
      <c r="K160" s="168">
        <v>84</v>
      </c>
      <c r="L160" s="177" t="s">
        <v>467</v>
      </c>
      <c r="M160" s="177">
        <f t="shared" si="8"/>
        <v>4225000</v>
      </c>
      <c r="N160" s="177">
        <f t="shared" si="9"/>
        <v>745000</v>
      </c>
      <c r="O160" s="177">
        <v>0</v>
      </c>
    </row>
    <row r="161" spans="1:15" ht="18" hidden="1" customHeight="1" x14ac:dyDescent="0.2">
      <c r="A161" s="161">
        <v>2018</v>
      </c>
      <c r="B161" s="63">
        <v>1</v>
      </c>
      <c r="C161" s="63" t="s">
        <v>11</v>
      </c>
      <c r="D161" s="166" t="s">
        <v>352</v>
      </c>
      <c r="E161" s="162" t="s">
        <v>37</v>
      </c>
      <c r="F161" s="63">
        <v>55</v>
      </c>
      <c r="G161" s="163" t="s">
        <v>360</v>
      </c>
      <c r="H161" s="203" t="s">
        <v>185</v>
      </c>
      <c r="I161" s="165" t="s">
        <v>361</v>
      </c>
      <c r="J161" s="167">
        <v>7.23</v>
      </c>
      <c r="K161" s="168">
        <v>80</v>
      </c>
      <c r="L161" s="177" t="s">
        <v>467</v>
      </c>
      <c r="M161" s="177">
        <f t="shared" si="8"/>
        <v>4225000</v>
      </c>
      <c r="N161" s="177">
        <f t="shared" si="9"/>
        <v>745000</v>
      </c>
      <c r="O161" s="177">
        <v>0</v>
      </c>
    </row>
    <row r="162" spans="1:15" ht="18" hidden="1" customHeight="1" x14ac:dyDescent="0.2">
      <c r="A162" s="161">
        <v>2018</v>
      </c>
      <c r="B162" s="63">
        <v>1</v>
      </c>
      <c r="C162" s="63" t="s">
        <v>11</v>
      </c>
      <c r="D162" s="166" t="s">
        <v>352</v>
      </c>
      <c r="E162" s="162" t="s">
        <v>37</v>
      </c>
      <c r="F162" s="63">
        <v>56</v>
      </c>
      <c r="G162" s="163" t="s">
        <v>362</v>
      </c>
      <c r="H162" s="203" t="s">
        <v>185</v>
      </c>
      <c r="I162" s="165" t="s">
        <v>363</v>
      </c>
      <c r="J162" s="167">
        <v>7.81</v>
      </c>
      <c r="K162" s="168">
        <v>90</v>
      </c>
      <c r="L162" s="177" t="s">
        <v>467</v>
      </c>
      <c r="M162" s="177">
        <f t="shared" si="8"/>
        <v>4225000</v>
      </c>
      <c r="N162" s="177">
        <f t="shared" si="9"/>
        <v>745000</v>
      </c>
      <c r="O162" s="177">
        <v>0</v>
      </c>
    </row>
    <row r="163" spans="1:15" ht="18" hidden="1" customHeight="1" x14ac:dyDescent="0.2">
      <c r="A163" s="161">
        <v>2018</v>
      </c>
      <c r="B163" s="63">
        <v>1</v>
      </c>
      <c r="C163" s="63" t="s">
        <v>11</v>
      </c>
      <c r="D163" s="166" t="s">
        <v>352</v>
      </c>
      <c r="E163" s="162" t="s">
        <v>37</v>
      </c>
      <c r="F163" s="63">
        <v>58</v>
      </c>
      <c r="G163" s="163" t="s">
        <v>79</v>
      </c>
      <c r="H163" s="203" t="s">
        <v>97</v>
      </c>
      <c r="I163" s="165" t="s">
        <v>364</v>
      </c>
      <c r="J163" s="167">
        <v>7.61</v>
      </c>
      <c r="K163" s="168">
        <v>80</v>
      </c>
      <c r="L163" s="177" t="s">
        <v>467</v>
      </c>
      <c r="M163" s="177">
        <f t="shared" si="8"/>
        <v>4225000</v>
      </c>
      <c r="N163" s="177">
        <f t="shared" si="9"/>
        <v>745000</v>
      </c>
      <c r="O163" s="177">
        <v>0</v>
      </c>
    </row>
    <row r="164" spans="1:15" ht="18" hidden="1" customHeight="1" x14ac:dyDescent="0.2">
      <c r="A164" s="161">
        <v>2018</v>
      </c>
      <c r="B164" s="63">
        <v>1</v>
      </c>
      <c r="C164" s="63" t="s">
        <v>11</v>
      </c>
      <c r="D164" s="166" t="s">
        <v>352</v>
      </c>
      <c r="E164" s="162" t="s">
        <v>37</v>
      </c>
      <c r="F164" s="63">
        <v>61</v>
      </c>
      <c r="G164" s="163" t="s">
        <v>365</v>
      </c>
      <c r="H164" s="203" t="s">
        <v>366</v>
      </c>
      <c r="I164" s="165" t="s">
        <v>367</v>
      </c>
      <c r="J164" s="167">
        <v>8.27</v>
      </c>
      <c r="K164" s="168">
        <v>90</v>
      </c>
      <c r="L164" s="177" t="s">
        <v>468</v>
      </c>
      <c r="M164" s="177">
        <f t="shared" si="8"/>
        <v>4225000</v>
      </c>
      <c r="N164" s="177">
        <f t="shared" si="9"/>
        <v>745000</v>
      </c>
      <c r="O164" s="177">
        <f>1490000*5</f>
        <v>7450000</v>
      </c>
    </row>
    <row r="165" spans="1:15" ht="18" hidden="1" customHeight="1" x14ac:dyDescent="0.2">
      <c r="A165" s="161">
        <v>2018</v>
      </c>
      <c r="B165" s="63">
        <v>1</v>
      </c>
      <c r="C165" s="63" t="s">
        <v>11</v>
      </c>
      <c r="D165" s="166" t="s">
        <v>352</v>
      </c>
      <c r="E165" s="162" t="s">
        <v>37</v>
      </c>
      <c r="F165" s="63">
        <v>67</v>
      </c>
      <c r="G165" s="163" t="s">
        <v>368</v>
      </c>
      <c r="H165" s="203" t="s">
        <v>26</v>
      </c>
      <c r="I165" s="165" t="s">
        <v>369</v>
      </c>
      <c r="J165" s="167">
        <v>7.55</v>
      </c>
      <c r="K165" s="168">
        <v>82</v>
      </c>
      <c r="L165" s="177" t="s">
        <v>467</v>
      </c>
      <c r="M165" s="177">
        <f t="shared" si="8"/>
        <v>4225000</v>
      </c>
      <c r="N165" s="177">
        <f t="shared" si="9"/>
        <v>745000</v>
      </c>
      <c r="O165" s="177">
        <v>0</v>
      </c>
    </row>
    <row r="166" spans="1:15" ht="18" hidden="1" customHeight="1" x14ac:dyDescent="0.2">
      <c r="A166" s="161">
        <v>2018</v>
      </c>
      <c r="B166" s="63">
        <v>1</v>
      </c>
      <c r="C166" s="63" t="s">
        <v>11</v>
      </c>
      <c r="D166" s="166" t="s">
        <v>352</v>
      </c>
      <c r="E166" s="162" t="s">
        <v>37</v>
      </c>
      <c r="F166" s="63">
        <v>74</v>
      </c>
      <c r="G166" s="163" t="s">
        <v>370</v>
      </c>
      <c r="H166" s="203" t="s">
        <v>371</v>
      </c>
      <c r="I166" s="165" t="s">
        <v>372</v>
      </c>
      <c r="J166" s="167">
        <v>7.66</v>
      </c>
      <c r="K166" s="168">
        <v>85</v>
      </c>
      <c r="L166" s="177" t="s">
        <v>467</v>
      </c>
      <c r="M166" s="177">
        <f t="shared" si="8"/>
        <v>4225000</v>
      </c>
      <c r="N166" s="177">
        <f t="shared" si="9"/>
        <v>745000</v>
      </c>
      <c r="O166" s="177">
        <v>0</v>
      </c>
    </row>
    <row r="167" spans="1:15" ht="18" hidden="1" customHeight="1" x14ac:dyDescent="0.2">
      <c r="A167" s="68">
        <v>2019</v>
      </c>
      <c r="B167" s="68">
        <v>1</v>
      </c>
      <c r="C167" s="68" t="s">
        <v>11</v>
      </c>
      <c r="D167" s="68" t="s">
        <v>373</v>
      </c>
      <c r="E167" s="68" t="s">
        <v>374</v>
      </c>
      <c r="F167" s="68">
        <v>1</v>
      </c>
      <c r="G167" s="69" t="s">
        <v>375</v>
      </c>
      <c r="H167" s="70" t="s">
        <v>100</v>
      </c>
      <c r="I167" s="68" t="s">
        <v>376</v>
      </c>
      <c r="J167" s="205">
        <v>8.0299999999999994</v>
      </c>
      <c r="K167" s="206">
        <v>90</v>
      </c>
      <c r="L167" s="177" t="s">
        <v>468</v>
      </c>
      <c r="M167" s="177">
        <f t="shared" ref="M167:M183" si="10">710000*5</f>
        <v>3550000</v>
      </c>
      <c r="N167" s="177">
        <f t="shared" si="9"/>
        <v>745000</v>
      </c>
      <c r="O167" s="177">
        <f>1490000*5</f>
        <v>7450000</v>
      </c>
    </row>
    <row r="168" spans="1:15" ht="18" hidden="1" customHeight="1" x14ac:dyDescent="0.2">
      <c r="A168" s="68">
        <v>2019</v>
      </c>
      <c r="B168" s="68">
        <v>1</v>
      </c>
      <c r="C168" s="68" t="s">
        <v>11</v>
      </c>
      <c r="D168" s="68" t="s">
        <v>373</v>
      </c>
      <c r="E168" s="68" t="s">
        <v>374</v>
      </c>
      <c r="F168" s="68">
        <v>12</v>
      </c>
      <c r="G168" s="71" t="s">
        <v>63</v>
      </c>
      <c r="H168" s="72" t="s">
        <v>128</v>
      </c>
      <c r="I168" s="73" t="s">
        <v>377</v>
      </c>
      <c r="J168" s="207">
        <v>7.07</v>
      </c>
      <c r="K168" s="208">
        <v>84</v>
      </c>
      <c r="L168" s="177" t="s">
        <v>467</v>
      </c>
      <c r="M168" s="177">
        <f t="shared" si="10"/>
        <v>3550000</v>
      </c>
      <c r="N168" s="177">
        <f t="shared" si="9"/>
        <v>745000</v>
      </c>
      <c r="O168" s="177">
        <v>0</v>
      </c>
    </row>
    <row r="169" spans="1:15" ht="18" hidden="1" customHeight="1" x14ac:dyDescent="0.2">
      <c r="A169" s="68">
        <v>2019</v>
      </c>
      <c r="B169" s="68">
        <v>1</v>
      </c>
      <c r="C169" s="68" t="s">
        <v>11</v>
      </c>
      <c r="D169" s="68" t="s">
        <v>373</v>
      </c>
      <c r="E169" s="68" t="s">
        <v>374</v>
      </c>
      <c r="F169" s="68">
        <v>15</v>
      </c>
      <c r="G169" s="71" t="s">
        <v>378</v>
      </c>
      <c r="H169" s="72" t="s">
        <v>31</v>
      </c>
      <c r="I169" s="209">
        <v>37143</v>
      </c>
      <c r="J169" s="205">
        <v>7.11</v>
      </c>
      <c r="K169" s="206">
        <v>88</v>
      </c>
      <c r="L169" s="177" t="s">
        <v>467</v>
      </c>
      <c r="M169" s="177">
        <f t="shared" si="10"/>
        <v>3550000</v>
      </c>
      <c r="N169" s="177">
        <f t="shared" si="9"/>
        <v>745000</v>
      </c>
      <c r="O169" s="177">
        <v>0</v>
      </c>
    </row>
    <row r="170" spans="1:15" ht="18" hidden="1" customHeight="1" x14ac:dyDescent="0.2">
      <c r="A170" s="68">
        <v>2019</v>
      </c>
      <c r="B170" s="68">
        <v>1</v>
      </c>
      <c r="C170" s="68" t="s">
        <v>11</v>
      </c>
      <c r="D170" s="68" t="s">
        <v>373</v>
      </c>
      <c r="E170" s="68" t="s">
        <v>374</v>
      </c>
      <c r="F170" s="68">
        <v>17</v>
      </c>
      <c r="G170" s="71" t="s">
        <v>379</v>
      </c>
      <c r="H170" s="72" t="s">
        <v>31</v>
      </c>
      <c r="I170" s="210" t="s">
        <v>380</v>
      </c>
      <c r="J170" s="207">
        <v>7.09</v>
      </c>
      <c r="K170" s="208">
        <v>84</v>
      </c>
      <c r="L170" s="177" t="s">
        <v>467</v>
      </c>
      <c r="M170" s="177">
        <f t="shared" si="10"/>
        <v>3550000</v>
      </c>
      <c r="N170" s="177">
        <f t="shared" si="9"/>
        <v>745000</v>
      </c>
      <c r="O170" s="177">
        <v>0</v>
      </c>
    </row>
    <row r="171" spans="1:15" ht="18" hidden="1" customHeight="1" x14ac:dyDescent="0.2">
      <c r="A171" s="68">
        <v>2019</v>
      </c>
      <c r="B171" s="68">
        <v>1</v>
      </c>
      <c r="C171" s="68" t="s">
        <v>11</v>
      </c>
      <c r="D171" s="68" t="s">
        <v>373</v>
      </c>
      <c r="E171" s="68" t="s">
        <v>374</v>
      </c>
      <c r="F171" s="68">
        <v>23</v>
      </c>
      <c r="G171" s="71" t="s">
        <v>381</v>
      </c>
      <c r="H171" s="72" t="s">
        <v>181</v>
      </c>
      <c r="I171" s="73" t="s">
        <v>382</v>
      </c>
      <c r="J171" s="207">
        <v>7.13</v>
      </c>
      <c r="K171" s="208">
        <v>88</v>
      </c>
      <c r="L171" s="177" t="s">
        <v>467</v>
      </c>
      <c r="M171" s="177">
        <f t="shared" si="10"/>
        <v>3550000</v>
      </c>
      <c r="N171" s="177">
        <f t="shared" si="9"/>
        <v>745000</v>
      </c>
      <c r="O171" s="177">
        <v>0</v>
      </c>
    </row>
    <row r="172" spans="1:15" ht="18" hidden="1" customHeight="1" x14ac:dyDescent="0.2">
      <c r="A172" s="68">
        <v>2019</v>
      </c>
      <c r="B172" s="68">
        <v>1</v>
      </c>
      <c r="C172" s="68" t="s">
        <v>11</v>
      </c>
      <c r="D172" s="68" t="s">
        <v>373</v>
      </c>
      <c r="E172" s="68" t="s">
        <v>374</v>
      </c>
      <c r="F172" s="68">
        <v>29</v>
      </c>
      <c r="G172" s="71" t="s">
        <v>383</v>
      </c>
      <c r="H172" s="72" t="s">
        <v>384</v>
      </c>
      <c r="I172" s="209">
        <v>37230</v>
      </c>
      <c r="J172" s="205">
        <v>7.75</v>
      </c>
      <c r="K172" s="206">
        <v>84</v>
      </c>
      <c r="L172" s="177" t="s">
        <v>467</v>
      </c>
      <c r="M172" s="177">
        <f t="shared" si="10"/>
        <v>3550000</v>
      </c>
      <c r="N172" s="177">
        <f t="shared" si="9"/>
        <v>745000</v>
      </c>
      <c r="O172" s="177">
        <v>0</v>
      </c>
    </row>
    <row r="173" spans="1:15" ht="18" hidden="1" customHeight="1" x14ac:dyDescent="0.2">
      <c r="A173" s="68">
        <v>2019</v>
      </c>
      <c r="B173" s="68">
        <v>1</v>
      </c>
      <c r="C173" s="68" t="s">
        <v>11</v>
      </c>
      <c r="D173" s="68" t="s">
        <v>385</v>
      </c>
      <c r="E173" s="68" t="s">
        <v>374</v>
      </c>
      <c r="F173" s="68">
        <v>1</v>
      </c>
      <c r="G173" s="69" t="s">
        <v>386</v>
      </c>
      <c r="H173" s="70" t="s">
        <v>100</v>
      </c>
      <c r="I173" s="68" t="s">
        <v>387</v>
      </c>
      <c r="J173" s="205">
        <v>7.94</v>
      </c>
      <c r="K173" s="206">
        <v>86</v>
      </c>
      <c r="L173" s="177" t="s">
        <v>467</v>
      </c>
      <c r="M173" s="177">
        <f t="shared" si="10"/>
        <v>3550000</v>
      </c>
      <c r="N173" s="177">
        <f t="shared" si="9"/>
        <v>745000</v>
      </c>
      <c r="O173" s="177">
        <v>0</v>
      </c>
    </row>
    <row r="174" spans="1:15" ht="18" hidden="1" customHeight="1" x14ac:dyDescent="0.2">
      <c r="A174" s="68">
        <v>2019</v>
      </c>
      <c r="B174" s="68">
        <v>1</v>
      </c>
      <c r="C174" s="68" t="s">
        <v>11</v>
      </c>
      <c r="D174" s="68" t="s">
        <v>385</v>
      </c>
      <c r="E174" s="68" t="s">
        <v>374</v>
      </c>
      <c r="F174" s="68">
        <v>11</v>
      </c>
      <c r="G174" s="71" t="s">
        <v>388</v>
      </c>
      <c r="H174" s="72" t="s">
        <v>389</v>
      </c>
      <c r="I174" s="209">
        <v>36497</v>
      </c>
      <c r="J174" s="205">
        <v>7.37</v>
      </c>
      <c r="K174" s="206">
        <v>80</v>
      </c>
      <c r="L174" s="177" t="s">
        <v>467</v>
      </c>
      <c r="M174" s="177">
        <f t="shared" si="10"/>
        <v>3550000</v>
      </c>
      <c r="N174" s="177">
        <f t="shared" si="9"/>
        <v>745000</v>
      </c>
      <c r="O174" s="177">
        <v>0</v>
      </c>
    </row>
    <row r="175" spans="1:15" ht="18" hidden="1" customHeight="1" x14ac:dyDescent="0.2">
      <c r="A175" s="68">
        <v>2019</v>
      </c>
      <c r="B175" s="68">
        <v>1</v>
      </c>
      <c r="C175" s="68" t="s">
        <v>11</v>
      </c>
      <c r="D175" s="68" t="s">
        <v>385</v>
      </c>
      <c r="E175" s="68" t="s">
        <v>374</v>
      </c>
      <c r="F175" s="73">
        <v>12</v>
      </c>
      <c r="G175" s="71" t="s">
        <v>14</v>
      </c>
      <c r="H175" s="72" t="s">
        <v>390</v>
      </c>
      <c r="I175" s="209">
        <v>36952</v>
      </c>
      <c r="J175" s="205">
        <v>8.0399999999999991</v>
      </c>
      <c r="K175" s="206">
        <v>80</v>
      </c>
      <c r="L175" s="177" t="s">
        <v>468</v>
      </c>
      <c r="M175" s="177">
        <f t="shared" si="10"/>
        <v>3550000</v>
      </c>
      <c r="N175" s="177">
        <f t="shared" si="9"/>
        <v>745000</v>
      </c>
      <c r="O175" s="177">
        <f>1490000*5</f>
        <v>7450000</v>
      </c>
    </row>
    <row r="176" spans="1:15" ht="18" hidden="1" customHeight="1" x14ac:dyDescent="0.2">
      <c r="A176" s="68">
        <v>2019</v>
      </c>
      <c r="B176" s="68">
        <v>1</v>
      </c>
      <c r="C176" s="68" t="s">
        <v>11</v>
      </c>
      <c r="D176" s="68" t="s">
        <v>385</v>
      </c>
      <c r="E176" s="68" t="s">
        <v>374</v>
      </c>
      <c r="F176" s="68">
        <v>13</v>
      </c>
      <c r="G176" s="71" t="s">
        <v>154</v>
      </c>
      <c r="H176" s="72" t="s">
        <v>391</v>
      </c>
      <c r="I176" s="209">
        <v>37077</v>
      </c>
      <c r="J176" s="205">
        <v>7.31</v>
      </c>
      <c r="K176" s="206">
        <v>85</v>
      </c>
      <c r="L176" s="177" t="s">
        <v>467</v>
      </c>
      <c r="M176" s="177">
        <f t="shared" si="10"/>
        <v>3550000</v>
      </c>
      <c r="N176" s="177">
        <f t="shared" si="9"/>
        <v>745000</v>
      </c>
      <c r="O176" s="177">
        <v>0</v>
      </c>
    </row>
    <row r="177" spans="1:15" ht="18" hidden="1" customHeight="1" x14ac:dyDescent="0.2">
      <c r="A177" s="68">
        <v>2019</v>
      </c>
      <c r="B177" s="68">
        <v>1</v>
      </c>
      <c r="C177" s="68" t="s">
        <v>11</v>
      </c>
      <c r="D177" s="68" t="s">
        <v>385</v>
      </c>
      <c r="E177" s="68" t="s">
        <v>374</v>
      </c>
      <c r="F177" s="73">
        <v>16</v>
      </c>
      <c r="G177" s="71" t="s">
        <v>392</v>
      </c>
      <c r="H177" s="72" t="s">
        <v>384</v>
      </c>
      <c r="I177" s="211" t="s">
        <v>393</v>
      </c>
      <c r="J177" s="212">
        <v>7.7</v>
      </c>
      <c r="K177" s="213">
        <v>80</v>
      </c>
      <c r="L177" s="177" t="s">
        <v>467</v>
      </c>
      <c r="M177" s="177">
        <f t="shared" si="10"/>
        <v>3550000</v>
      </c>
      <c r="N177" s="177">
        <f t="shared" si="9"/>
        <v>745000</v>
      </c>
      <c r="O177" s="177">
        <v>0</v>
      </c>
    </row>
    <row r="178" spans="1:15" ht="18" hidden="1" customHeight="1" x14ac:dyDescent="0.2">
      <c r="A178" s="74">
        <v>2019</v>
      </c>
      <c r="B178" s="74">
        <v>1</v>
      </c>
      <c r="C178" s="74" t="s">
        <v>11</v>
      </c>
      <c r="D178" s="74" t="s">
        <v>394</v>
      </c>
      <c r="E178" s="74" t="s">
        <v>374</v>
      </c>
      <c r="F178" s="74">
        <v>6</v>
      </c>
      <c r="G178" s="75" t="s">
        <v>257</v>
      </c>
      <c r="H178" s="76" t="s">
        <v>395</v>
      </c>
      <c r="I178" s="209">
        <v>40764</v>
      </c>
      <c r="J178" s="205">
        <v>8.02</v>
      </c>
      <c r="K178" s="206">
        <v>93</v>
      </c>
      <c r="L178" s="177" t="s">
        <v>468</v>
      </c>
      <c r="M178" s="177">
        <f t="shared" si="10"/>
        <v>3550000</v>
      </c>
      <c r="N178" s="177">
        <f t="shared" si="9"/>
        <v>745000</v>
      </c>
      <c r="O178" s="177">
        <f>1490000*5</f>
        <v>7450000</v>
      </c>
    </row>
    <row r="179" spans="1:15" ht="18" hidden="1" customHeight="1" x14ac:dyDescent="0.2">
      <c r="A179" s="74">
        <v>2019</v>
      </c>
      <c r="B179" s="74">
        <v>1</v>
      </c>
      <c r="C179" s="74" t="s">
        <v>11</v>
      </c>
      <c r="D179" s="74" t="s">
        <v>394</v>
      </c>
      <c r="E179" s="74" t="s">
        <v>374</v>
      </c>
      <c r="F179" s="74">
        <v>7</v>
      </c>
      <c r="G179" s="75" t="s">
        <v>20</v>
      </c>
      <c r="H179" s="76" t="s">
        <v>396</v>
      </c>
      <c r="I179" s="209">
        <v>36625</v>
      </c>
      <c r="J179" s="205">
        <v>7.26</v>
      </c>
      <c r="K179" s="206">
        <v>83</v>
      </c>
      <c r="L179" s="177" t="s">
        <v>467</v>
      </c>
      <c r="M179" s="177">
        <f t="shared" si="10"/>
        <v>3550000</v>
      </c>
      <c r="N179" s="177">
        <f t="shared" si="9"/>
        <v>745000</v>
      </c>
      <c r="O179" s="177">
        <v>0</v>
      </c>
    </row>
    <row r="180" spans="1:15" ht="18" hidden="1" customHeight="1" x14ac:dyDescent="0.2">
      <c r="A180" s="74">
        <v>2019</v>
      </c>
      <c r="B180" s="74">
        <v>1</v>
      </c>
      <c r="C180" s="74" t="s">
        <v>11</v>
      </c>
      <c r="D180" s="74" t="s">
        <v>394</v>
      </c>
      <c r="E180" s="74" t="s">
        <v>374</v>
      </c>
      <c r="F180" s="74">
        <v>9</v>
      </c>
      <c r="G180" s="75" t="s">
        <v>151</v>
      </c>
      <c r="H180" s="76" t="s">
        <v>31</v>
      </c>
      <c r="I180" s="74" t="s">
        <v>397</v>
      </c>
      <c r="J180" s="214">
        <v>7.34</v>
      </c>
      <c r="K180" s="215">
        <v>83</v>
      </c>
      <c r="L180" s="177" t="s">
        <v>467</v>
      </c>
      <c r="M180" s="177">
        <f t="shared" si="10"/>
        <v>3550000</v>
      </c>
      <c r="N180" s="177">
        <f t="shared" si="9"/>
        <v>745000</v>
      </c>
      <c r="O180" s="177">
        <v>0</v>
      </c>
    </row>
    <row r="181" spans="1:15" ht="18" hidden="1" customHeight="1" x14ac:dyDescent="0.2">
      <c r="A181" s="74">
        <v>2019</v>
      </c>
      <c r="B181" s="74">
        <v>1</v>
      </c>
      <c r="C181" s="74" t="s">
        <v>11</v>
      </c>
      <c r="D181" s="74" t="s">
        <v>394</v>
      </c>
      <c r="E181" s="74" t="s">
        <v>374</v>
      </c>
      <c r="F181" s="74">
        <v>19</v>
      </c>
      <c r="G181" s="75" t="s">
        <v>398</v>
      </c>
      <c r="H181" s="76" t="s">
        <v>399</v>
      </c>
      <c r="I181" s="216" t="s">
        <v>400</v>
      </c>
      <c r="J181" s="214">
        <v>7.88</v>
      </c>
      <c r="K181" s="215">
        <v>91</v>
      </c>
      <c r="L181" s="177" t="s">
        <v>467</v>
      </c>
      <c r="M181" s="177">
        <f t="shared" si="10"/>
        <v>3550000</v>
      </c>
      <c r="N181" s="177">
        <f t="shared" si="9"/>
        <v>745000</v>
      </c>
      <c r="O181" s="177">
        <v>0</v>
      </c>
    </row>
    <row r="182" spans="1:15" ht="18" hidden="1" customHeight="1" x14ac:dyDescent="0.2">
      <c r="A182" s="74">
        <v>2019</v>
      </c>
      <c r="B182" s="74">
        <v>1</v>
      </c>
      <c r="C182" s="74" t="s">
        <v>11</v>
      </c>
      <c r="D182" s="74" t="s">
        <v>394</v>
      </c>
      <c r="E182" s="74" t="s">
        <v>374</v>
      </c>
      <c r="F182" s="74">
        <v>23</v>
      </c>
      <c r="G182" s="75" t="s">
        <v>257</v>
      </c>
      <c r="H182" s="76" t="s">
        <v>273</v>
      </c>
      <c r="I182" s="209">
        <v>37111</v>
      </c>
      <c r="J182" s="205">
        <v>8.1199999999999992</v>
      </c>
      <c r="K182" s="206">
        <v>83</v>
      </c>
      <c r="L182" s="177" t="s">
        <v>468</v>
      </c>
      <c r="M182" s="177">
        <f t="shared" si="10"/>
        <v>3550000</v>
      </c>
      <c r="N182" s="177">
        <f t="shared" si="9"/>
        <v>745000</v>
      </c>
      <c r="O182" s="177">
        <f>1490000*5</f>
        <v>7450000</v>
      </c>
    </row>
    <row r="183" spans="1:15" ht="18" hidden="1" customHeight="1" x14ac:dyDescent="0.2">
      <c r="A183" s="77">
        <v>2019</v>
      </c>
      <c r="B183" s="77">
        <v>1</v>
      </c>
      <c r="C183" s="77" t="s">
        <v>11</v>
      </c>
      <c r="D183" s="77" t="s">
        <v>394</v>
      </c>
      <c r="E183" s="77" t="s">
        <v>374</v>
      </c>
      <c r="F183" s="77">
        <v>24</v>
      </c>
      <c r="G183" s="78" t="s">
        <v>65</v>
      </c>
      <c r="H183" s="79" t="s">
        <v>26</v>
      </c>
      <c r="I183" s="217">
        <v>37137</v>
      </c>
      <c r="J183" s="218">
        <v>7.4</v>
      </c>
      <c r="K183" s="219">
        <v>83</v>
      </c>
      <c r="L183" s="177" t="s">
        <v>467</v>
      </c>
      <c r="M183" s="177">
        <f t="shared" si="10"/>
        <v>3550000</v>
      </c>
      <c r="N183" s="177">
        <f t="shared" si="9"/>
        <v>745000</v>
      </c>
      <c r="O183" s="177">
        <v>0</v>
      </c>
    </row>
    <row r="184" spans="1:15" ht="18" hidden="1" customHeight="1" x14ac:dyDescent="0.2">
      <c r="A184" s="68">
        <v>2019</v>
      </c>
      <c r="B184" s="68">
        <v>1</v>
      </c>
      <c r="C184" s="68" t="s">
        <v>11</v>
      </c>
      <c r="D184" s="68" t="s">
        <v>401</v>
      </c>
      <c r="E184" s="68" t="s">
        <v>242</v>
      </c>
      <c r="F184" s="80">
        <v>7</v>
      </c>
      <c r="G184" s="75" t="s">
        <v>402</v>
      </c>
      <c r="H184" s="76" t="s">
        <v>72</v>
      </c>
      <c r="I184" s="74" t="s">
        <v>403</v>
      </c>
      <c r="J184" s="214">
        <v>7.04</v>
      </c>
      <c r="K184" s="215">
        <v>75</v>
      </c>
      <c r="L184" s="177" t="s">
        <v>467</v>
      </c>
      <c r="M184" s="177">
        <f t="shared" ref="M184:M222" si="11">845000*5</f>
        <v>4225000</v>
      </c>
      <c r="N184" s="177">
        <f t="shared" si="9"/>
        <v>745000</v>
      </c>
      <c r="O184" s="177">
        <v>0</v>
      </c>
    </row>
    <row r="185" spans="1:15" ht="18" hidden="1" customHeight="1" x14ac:dyDescent="0.2">
      <c r="A185" s="68">
        <v>2019</v>
      </c>
      <c r="B185" s="68">
        <v>1</v>
      </c>
      <c r="C185" s="68" t="s">
        <v>11</v>
      </c>
      <c r="D185" s="68" t="s">
        <v>401</v>
      </c>
      <c r="E185" s="68" t="s">
        <v>242</v>
      </c>
      <c r="F185" s="80">
        <v>10</v>
      </c>
      <c r="G185" s="75" t="s">
        <v>324</v>
      </c>
      <c r="H185" s="76" t="s">
        <v>404</v>
      </c>
      <c r="I185" s="74" t="s">
        <v>405</v>
      </c>
      <c r="J185" s="214">
        <v>7.72</v>
      </c>
      <c r="K185" s="215">
        <v>80</v>
      </c>
      <c r="L185" s="177" t="s">
        <v>467</v>
      </c>
      <c r="M185" s="177">
        <f t="shared" si="11"/>
        <v>4225000</v>
      </c>
      <c r="N185" s="177">
        <f t="shared" si="9"/>
        <v>745000</v>
      </c>
      <c r="O185" s="177">
        <v>0</v>
      </c>
    </row>
    <row r="186" spans="1:15" ht="18" hidden="1" customHeight="1" x14ac:dyDescent="0.2">
      <c r="A186" s="68">
        <v>2019</v>
      </c>
      <c r="B186" s="68">
        <v>1</v>
      </c>
      <c r="C186" s="68" t="s">
        <v>11</v>
      </c>
      <c r="D186" s="68" t="s">
        <v>401</v>
      </c>
      <c r="E186" s="68" t="s">
        <v>242</v>
      </c>
      <c r="F186" s="80">
        <v>15</v>
      </c>
      <c r="G186" s="75" t="s">
        <v>175</v>
      </c>
      <c r="H186" s="76" t="s">
        <v>406</v>
      </c>
      <c r="I186" s="74" t="s">
        <v>407</v>
      </c>
      <c r="J186" s="214">
        <v>7.27</v>
      </c>
      <c r="K186" s="215">
        <v>78</v>
      </c>
      <c r="L186" s="177" t="s">
        <v>467</v>
      </c>
      <c r="M186" s="177">
        <f t="shared" si="11"/>
        <v>4225000</v>
      </c>
      <c r="N186" s="177">
        <f t="shared" si="9"/>
        <v>745000</v>
      </c>
      <c r="O186" s="177">
        <v>0</v>
      </c>
    </row>
    <row r="187" spans="1:15" ht="18" hidden="1" customHeight="1" x14ac:dyDescent="0.2">
      <c r="A187" s="68">
        <v>2019</v>
      </c>
      <c r="B187" s="68">
        <v>1</v>
      </c>
      <c r="C187" s="68" t="s">
        <v>11</v>
      </c>
      <c r="D187" s="68" t="s">
        <v>401</v>
      </c>
      <c r="E187" s="68" t="s">
        <v>242</v>
      </c>
      <c r="F187" s="80">
        <v>23</v>
      </c>
      <c r="G187" s="75" t="s">
        <v>408</v>
      </c>
      <c r="H187" s="76" t="s">
        <v>48</v>
      </c>
      <c r="I187" s="209">
        <v>37199</v>
      </c>
      <c r="J187" s="205">
        <v>7.1</v>
      </c>
      <c r="K187" s="206">
        <v>80</v>
      </c>
      <c r="L187" s="177" t="s">
        <v>467</v>
      </c>
      <c r="M187" s="177">
        <f t="shared" si="11"/>
        <v>4225000</v>
      </c>
      <c r="N187" s="177">
        <f t="shared" si="9"/>
        <v>745000</v>
      </c>
      <c r="O187" s="177">
        <v>0</v>
      </c>
    </row>
    <row r="188" spans="1:15" ht="18" hidden="1" customHeight="1" x14ac:dyDescent="0.2">
      <c r="A188" s="68">
        <v>2019</v>
      </c>
      <c r="B188" s="68">
        <v>1</v>
      </c>
      <c r="C188" s="68" t="s">
        <v>11</v>
      </c>
      <c r="D188" s="68" t="s">
        <v>401</v>
      </c>
      <c r="E188" s="68" t="s">
        <v>242</v>
      </c>
      <c r="F188" s="80">
        <v>30</v>
      </c>
      <c r="G188" s="75" t="s">
        <v>409</v>
      </c>
      <c r="H188" s="76" t="s">
        <v>410</v>
      </c>
      <c r="I188" s="74" t="s">
        <v>411</v>
      </c>
      <c r="J188" s="214">
        <v>7.27</v>
      </c>
      <c r="K188" s="215">
        <v>80</v>
      </c>
      <c r="L188" s="177" t="s">
        <v>467</v>
      </c>
      <c r="M188" s="177">
        <f t="shared" si="11"/>
        <v>4225000</v>
      </c>
      <c r="N188" s="177">
        <f t="shared" si="9"/>
        <v>745000</v>
      </c>
      <c r="O188" s="177">
        <v>0</v>
      </c>
    </row>
    <row r="189" spans="1:15" ht="18" hidden="1" customHeight="1" x14ac:dyDescent="0.2">
      <c r="A189" s="68">
        <v>2019</v>
      </c>
      <c r="B189" s="68">
        <v>1</v>
      </c>
      <c r="C189" s="68" t="s">
        <v>11</v>
      </c>
      <c r="D189" s="68" t="s">
        <v>401</v>
      </c>
      <c r="E189" s="68" t="s">
        <v>242</v>
      </c>
      <c r="F189" s="80">
        <v>37</v>
      </c>
      <c r="G189" s="75" t="s">
        <v>30</v>
      </c>
      <c r="H189" s="76" t="s">
        <v>86</v>
      </c>
      <c r="I189" s="209">
        <v>36902</v>
      </c>
      <c r="J189" s="205">
        <v>7.35</v>
      </c>
      <c r="K189" s="206">
        <v>80</v>
      </c>
      <c r="L189" s="177" t="s">
        <v>467</v>
      </c>
      <c r="M189" s="177">
        <f t="shared" si="11"/>
        <v>4225000</v>
      </c>
      <c r="N189" s="177">
        <f t="shared" si="9"/>
        <v>745000</v>
      </c>
      <c r="O189" s="177">
        <v>0</v>
      </c>
    </row>
    <row r="190" spans="1:15" ht="18" hidden="1" customHeight="1" x14ac:dyDescent="0.2">
      <c r="A190" s="68">
        <v>2019</v>
      </c>
      <c r="B190" s="68">
        <v>1</v>
      </c>
      <c r="C190" s="68" t="s">
        <v>11</v>
      </c>
      <c r="D190" s="68" t="s">
        <v>401</v>
      </c>
      <c r="E190" s="68" t="s">
        <v>242</v>
      </c>
      <c r="F190" s="80">
        <v>42</v>
      </c>
      <c r="G190" s="75" t="s">
        <v>412</v>
      </c>
      <c r="H190" s="76" t="s">
        <v>413</v>
      </c>
      <c r="I190" s="74" t="s">
        <v>414</v>
      </c>
      <c r="J190" s="214">
        <v>7</v>
      </c>
      <c r="K190" s="215">
        <v>70</v>
      </c>
      <c r="L190" s="177" t="s">
        <v>467</v>
      </c>
      <c r="M190" s="177">
        <f t="shared" si="11"/>
        <v>4225000</v>
      </c>
      <c r="N190" s="177">
        <f t="shared" si="9"/>
        <v>745000</v>
      </c>
      <c r="O190" s="177">
        <v>0</v>
      </c>
    </row>
    <row r="191" spans="1:15" ht="18" hidden="1" customHeight="1" x14ac:dyDescent="0.2">
      <c r="A191" s="68">
        <v>2019</v>
      </c>
      <c r="B191" s="68">
        <v>1</v>
      </c>
      <c r="C191" s="68" t="s">
        <v>11</v>
      </c>
      <c r="D191" s="68" t="s">
        <v>401</v>
      </c>
      <c r="E191" s="68" t="s">
        <v>242</v>
      </c>
      <c r="F191" s="80">
        <v>46</v>
      </c>
      <c r="G191" s="75" t="s">
        <v>92</v>
      </c>
      <c r="H191" s="76" t="s">
        <v>415</v>
      </c>
      <c r="I191" s="209">
        <v>37016</v>
      </c>
      <c r="J191" s="205">
        <v>7.02</v>
      </c>
      <c r="K191" s="206">
        <v>80</v>
      </c>
      <c r="L191" s="177" t="s">
        <v>467</v>
      </c>
      <c r="M191" s="177">
        <f t="shared" si="11"/>
        <v>4225000</v>
      </c>
      <c r="N191" s="177">
        <f t="shared" si="9"/>
        <v>745000</v>
      </c>
      <c r="O191" s="177">
        <v>0</v>
      </c>
    </row>
    <row r="192" spans="1:15" ht="18" hidden="1" customHeight="1" x14ac:dyDescent="0.2">
      <c r="A192" s="68">
        <v>2019</v>
      </c>
      <c r="B192" s="68">
        <v>1</v>
      </c>
      <c r="C192" s="68" t="s">
        <v>11</v>
      </c>
      <c r="D192" s="68" t="s">
        <v>401</v>
      </c>
      <c r="E192" s="68" t="s">
        <v>242</v>
      </c>
      <c r="F192" s="80">
        <v>56</v>
      </c>
      <c r="G192" s="75" t="s">
        <v>30</v>
      </c>
      <c r="H192" s="76" t="s">
        <v>68</v>
      </c>
      <c r="I192" s="74" t="s">
        <v>416</v>
      </c>
      <c r="J192" s="214">
        <v>7.29</v>
      </c>
      <c r="K192" s="215">
        <v>70</v>
      </c>
      <c r="L192" s="177" t="s">
        <v>467</v>
      </c>
      <c r="M192" s="177">
        <f t="shared" si="11"/>
        <v>4225000</v>
      </c>
      <c r="N192" s="177">
        <f t="shared" si="9"/>
        <v>745000</v>
      </c>
      <c r="O192" s="177">
        <v>0</v>
      </c>
    </row>
    <row r="193" spans="1:15" ht="18" hidden="1" customHeight="1" x14ac:dyDescent="0.2">
      <c r="A193" s="68">
        <v>2019</v>
      </c>
      <c r="B193" s="68">
        <v>1</v>
      </c>
      <c r="C193" s="68" t="s">
        <v>11</v>
      </c>
      <c r="D193" s="68" t="s">
        <v>417</v>
      </c>
      <c r="E193" s="68" t="s">
        <v>242</v>
      </c>
      <c r="F193" s="80">
        <v>9</v>
      </c>
      <c r="G193" s="71" t="s">
        <v>418</v>
      </c>
      <c r="H193" s="72" t="s">
        <v>419</v>
      </c>
      <c r="I193" s="209">
        <v>37234</v>
      </c>
      <c r="J193" s="205">
        <v>7.28</v>
      </c>
      <c r="K193" s="206">
        <v>88</v>
      </c>
      <c r="L193" s="177" t="s">
        <v>467</v>
      </c>
      <c r="M193" s="177">
        <f t="shared" si="11"/>
        <v>4225000</v>
      </c>
      <c r="N193" s="177">
        <f t="shared" si="9"/>
        <v>745000</v>
      </c>
      <c r="O193" s="177">
        <v>0</v>
      </c>
    </row>
    <row r="194" spans="1:15" ht="18" hidden="1" customHeight="1" x14ac:dyDescent="0.2">
      <c r="A194" s="68">
        <v>2019</v>
      </c>
      <c r="B194" s="68">
        <v>1</v>
      </c>
      <c r="C194" s="68" t="s">
        <v>11</v>
      </c>
      <c r="D194" s="68" t="s">
        <v>417</v>
      </c>
      <c r="E194" s="68" t="s">
        <v>242</v>
      </c>
      <c r="F194" s="80">
        <v>10</v>
      </c>
      <c r="G194" s="71" t="s">
        <v>420</v>
      </c>
      <c r="H194" s="72" t="s">
        <v>39</v>
      </c>
      <c r="I194" s="209">
        <v>36958</v>
      </c>
      <c r="J194" s="205">
        <v>7.55</v>
      </c>
      <c r="K194" s="206">
        <v>88</v>
      </c>
      <c r="L194" s="177" t="s">
        <v>467</v>
      </c>
      <c r="M194" s="177">
        <f t="shared" si="11"/>
        <v>4225000</v>
      </c>
      <c r="N194" s="177">
        <f t="shared" si="9"/>
        <v>745000</v>
      </c>
      <c r="O194" s="177">
        <v>0</v>
      </c>
    </row>
    <row r="195" spans="1:15" ht="18" hidden="1" customHeight="1" x14ac:dyDescent="0.2">
      <c r="A195" s="68">
        <v>2019</v>
      </c>
      <c r="B195" s="68">
        <v>1</v>
      </c>
      <c r="C195" s="68" t="s">
        <v>11</v>
      </c>
      <c r="D195" s="68" t="s">
        <v>417</v>
      </c>
      <c r="E195" s="68" t="s">
        <v>242</v>
      </c>
      <c r="F195" s="80">
        <v>16</v>
      </c>
      <c r="G195" s="71" t="s">
        <v>421</v>
      </c>
      <c r="H195" s="72" t="s">
        <v>422</v>
      </c>
      <c r="I195" s="220" t="s">
        <v>423</v>
      </c>
      <c r="J195" s="221">
        <v>7.36</v>
      </c>
      <c r="K195" s="222">
        <v>79</v>
      </c>
      <c r="L195" s="177" t="s">
        <v>467</v>
      </c>
      <c r="M195" s="177">
        <f t="shared" si="11"/>
        <v>4225000</v>
      </c>
      <c r="N195" s="177">
        <f t="shared" si="9"/>
        <v>745000</v>
      </c>
      <c r="O195" s="177">
        <v>0</v>
      </c>
    </row>
    <row r="196" spans="1:15" ht="18" hidden="1" customHeight="1" x14ac:dyDescent="0.2">
      <c r="A196" s="68">
        <v>2019</v>
      </c>
      <c r="B196" s="68">
        <v>1</v>
      </c>
      <c r="C196" s="68" t="s">
        <v>11</v>
      </c>
      <c r="D196" s="68" t="s">
        <v>417</v>
      </c>
      <c r="E196" s="68" t="s">
        <v>242</v>
      </c>
      <c r="F196" s="80">
        <v>41</v>
      </c>
      <c r="G196" s="71" t="s">
        <v>424</v>
      </c>
      <c r="H196" s="72" t="s">
        <v>181</v>
      </c>
      <c r="I196" s="209">
        <v>36991</v>
      </c>
      <c r="J196" s="205">
        <v>7.06</v>
      </c>
      <c r="K196" s="206">
        <v>88</v>
      </c>
      <c r="L196" s="177" t="s">
        <v>467</v>
      </c>
      <c r="M196" s="177">
        <f t="shared" si="11"/>
        <v>4225000</v>
      </c>
      <c r="N196" s="177">
        <f t="shared" ref="N196:N222" si="12">149000*5</f>
        <v>745000</v>
      </c>
      <c r="O196" s="177">
        <v>0</v>
      </c>
    </row>
    <row r="197" spans="1:15" ht="18" hidden="1" customHeight="1" x14ac:dyDescent="0.2">
      <c r="A197" s="68">
        <v>2019</v>
      </c>
      <c r="B197" s="68">
        <v>1</v>
      </c>
      <c r="C197" s="68" t="s">
        <v>11</v>
      </c>
      <c r="D197" s="68" t="s">
        <v>417</v>
      </c>
      <c r="E197" s="68" t="s">
        <v>242</v>
      </c>
      <c r="F197" s="80">
        <v>47</v>
      </c>
      <c r="G197" s="71" t="s">
        <v>425</v>
      </c>
      <c r="H197" s="72" t="s">
        <v>426</v>
      </c>
      <c r="I197" s="220" t="s">
        <v>427</v>
      </c>
      <c r="J197" s="221">
        <v>7.19</v>
      </c>
      <c r="K197" s="222">
        <v>83</v>
      </c>
      <c r="L197" s="177" t="s">
        <v>467</v>
      </c>
      <c r="M197" s="177">
        <f t="shared" si="11"/>
        <v>4225000</v>
      </c>
      <c r="N197" s="177">
        <f t="shared" si="12"/>
        <v>745000</v>
      </c>
      <c r="O197" s="177">
        <v>0</v>
      </c>
    </row>
    <row r="198" spans="1:15" ht="18" hidden="1" customHeight="1" x14ac:dyDescent="0.2">
      <c r="A198" s="68">
        <v>2019</v>
      </c>
      <c r="B198" s="68">
        <v>1</v>
      </c>
      <c r="C198" s="68" t="s">
        <v>11</v>
      </c>
      <c r="D198" s="68" t="s">
        <v>417</v>
      </c>
      <c r="E198" s="68" t="s">
        <v>242</v>
      </c>
      <c r="F198" s="80">
        <v>56</v>
      </c>
      <c r="G198" s="71" t="s">
        <v>388</v>
      </c>
      <c r="H198" s="72" t="s">
        <v>428</v>
      </c>
      <c r="I198" s="209">
        <v>37175</v>
      </c>
      <c r="J198" s="205">
        <v>7.37</v>
      </c>
      <c r="K198" s="206">
        <v>93</v>
      </c>
      <c r="L198" s="177" t="s">
        <v>467</v>
      </c>
      <c r="M198" s="177">
        <f t="shared" si="11"/>
        <v>4225000</v>
      </c>
      <c r="N198" s="177">
        <f t="shared" si="12"/>
        <v>745000</v>
      </c>
      <c r="O198" s="177">
        <v>0</v>
      </c>
    </row>
    <row r="199" spans="1:15" ht="18" hidden="1" customHeight="1" x14ac:dyDescent="0.2">
      <c r="A199" s="68">
        <v>2019</v>
      </c>
      <c r="B199" s="68">
        <v>1</v>
      </c>
      <c r="C199" s="68" t="s">
        <v>11</v>
      </c>
      <c r="D199" s="68" t="s">
        <v>429</v>
      </c>
      <c r="E199" s="68" t="s">
        <v>242</v>
      </c>
      <c r="F199" s="80">
        <v>9</v>
      </c>
      <c r="G199" s="81" t="s">
        <v>430</v>
      </c>
      <c r="H199" s="82" t="s">
        <v>431</v>
      </c>
      <c r="I199" s="220" t="s">
        <v>432</v>
      </c>
      <c r="J199" s="221">
        <v>7.06</v>
      </c>
      <c r="K199" s="222">
        <v>82</v>
      </c>
      <c r="L199" s="177" t="s">
        <v>467</v>
      </c>
      <c r="M199" s="177">
        <f t="shared" si="11"/>
        <v>4225000</v>
      </c>
      <c r="N199" s="177">
        <f t="shared" si="12"/>
        <v>745000</v>
      </c>
      <c r="O199" s="177">
        <v>0</v>
      </c>
    </row>
    <row r="200" spans="1:15" ht="18" hidden="1" customHeight="1" x14ac:dyDescent="0.2">
      <c r="A200" s="68">
        <v>2019</v>
      </c>
      <c r="B200" s="68">
        <v>1</v>
      </c>
      <c r="C200" s="68" t="s">
        <v>11</v>
      </c>
      <c r="D200" s="68" t="s">
        <v>429</v>
      </c>
      <c r="E200" s="68" t="s">
        <v>242</v>
      </c>
      <c r="F200" s="80">
        <v>16</v>
      </c>
      <c r="G200" s="81" t="s">
        <v>433</v>
      </c>
      <c r="H200" s="82" t="s">
        <v>42</v>
      </c>
      <c r="I200" s="209">
        <v>37233</v>
      </c>
      <c r="J200" s="205">
        <v>7</v>
      </c>
      <c r="K200" s="206">
        <v>86</v>
      </c>
      <c r="L200" s="177" t="s">
        <v>467</v>
      </c>
      <c r="M200" s="177">
        <f t="shared" si="11"/>
        <v>4225000</v>
      </c>
      <c r="N200" s="177">
        <f t="shared" si="12"/>
        <v>745000</v>
      </c>
      <c r="O200" s="177">
        <v>0</v>
      </c>
    </row>
    <row r="201" spans="1:15" ht="18" hidden="1" customHeight="1" x14ac:dyDescent="0.2">
      <c r="A201" s="68">
        <v>2019</v>
      </c>
      <c r="B201" s="68">
        <v>1</v>
      </c>
      <c r="C201" s="68" t="s">
        <v>11</v>
      </c>
      <c r="D201" s="68" t="s">
        <v>429</v>
      </c>
      <c r="E201" s="68" t="s">
        <v>242</v>
      </c>
      <c r="F201" s="80">
        <v>17</v>
      </c>
      <c r="G201" s="81" t="s">
        <v>434</v>
      </c>
      <c r="H201" s="82" t="s">
        <v>42</v>
      </c>
      <c r="I201" s="220" t="s">
        <v>435</v>
      </c>
      <c r="J201" s="221">
        <v>7</v>
      </c>
      <c r="K201" s="222">
        <v>86</v>
      </c>
      <c r="L201" s="177" t="s">
        <v>467</v>
      </c>
      <c r="M201" s="177">
        <f t="shared" si="11"/>
        <v>4225000</v>
      </c>
      <c r="N201" s="177">
        <f t="shared" si="12"/>
        <v>745000</v>
      </c>
      <c r="O201" s="177">
        <v>0</v>
      </c>
    </row>
    <row r="202" spans="1:15" ht="18" hidden="1" customHeight="1" x14ac:dyDescent="0.2">
      <c r="A202" s="68">
        <v>2019</v>
      </c>
      <c r="B202" s="68">
        <v>1</v>
      </c>
      <c r="C202" s="68" t="s">
        <v>11</v>
      </c>
      <c r="D202" s="68" t="s">
        <v>429</v>
      </c>
      <c r="E202" s="68" t="s">
        <v>242</v>
      </c>
      <c r="F202" s="80">
        <v>28</v>
      </c>
      <c r="G202" s="81" t="s">
        <v>436</v>
      </c>
      <c r="H202" s="82" t="s">
        <v>128</v>
      </c>
      <c r="I202" s="220" t="s">
        <v>437</v>
      </c>
      <c r="J202" s="221">
        <v>7</v>
      </c>
      <c r="K202" s="222">
        <v>81</v>
      </c>
      <c r="L202" s="177" t="s">
        <v>467</v>
      </c>
      <c r="M202" s="177">
        <f t="shared" si="11"/>
        <v>4225000</v>
      </c>
      <c r="N202" s="177">
        <f t="shared" si="12"/>
        <v>745000</v>
      </c>
      <c r="O202" s="177">
        <v>0</v>
      </c>
    </row>
    <row r="203" spans="1:15" ht="18" hidden="1" customHeight="1" x14ac:dyDescent="0.2">
      <c r="A203" s="68">
        <v>2019</v>
      </c>
      <c r="B203" s="68">
        <v>1</v>
      </c>
      <c r="C203" s="68" t="s">
        <v>11</v>
      </c>
      <c r="D203" s="68" t="s">
        <v>429</v>
      </c>
      <c r="E203" s="68" t="s">
        <v>242</v>
      </c>
      <c r="F203" s="80">
        <v>41</v>
      </c>
      <c r="G203" s="81" t="s">
        <v>438</v>
      </c>
      <c r="H203" s="82" t="s">
        <v>439</v>
      </c>
      <c r="I203" s="220" t="s">
        <v>440</v>
      </c>
      <c r="J203" s="221">
        <v>7.03</v>
      </c>
      <c r="K203" s="222">
        <v>85</v>
      </c>
      <c r="L203" s="177" t="s">
        <v>467</v>
      </c>
      <c r="M203" s="177">
        <f t="shared" si="11"/>
        <v>4225000</v>
      </c>
      <c r="N203" s="177">
        <f t="shared" si="12"/>
        <v>745000</v>
      </c>
      <c r="O203" s="177">
        <v>0</v>
      </c>
    </row>
    <row r="204" spans="1:15" ht="18" hidden="1" customHeight="1" x14ac:dyDescent="0.2">
      <c r="A204" s="68">
        <v>2019</v>
      </c>
      <c r="B204" s="68">
        <v>1</v>
      </c>
      <c r="C204" s="68" t="s">
        <v>11</v>
      </c>
      <c r="D204" s="68" t="s">
        <v>429</v>
      </c>
      <c r="E204" s="68" t="s">
        <v>242</v>
      </c>
      <c r="F204" s="80">
        <v>57</v>
      </c>
      <c r="G204" s="81" t="s">
        <v>96</v>
      </c>
      <c r="H204" s="82" t="s">
        <v>66</v>
      </c>
      <c r="I204" s="209">
        <v>37201</v>
      </c>
      <c r="J204" s="205">
        <v>7.35</v>
      </c>
      <c r="K204" s="206">
        <v>90</v>
      </c>
      <c r="L204" s="177" t="s">
        <v>467</v>
      </c>
      <c r="M204" s="177">
        <f t="shared" si="11"/>
        <v>4225000</v>
      </c>
      <c r="N204" s="177">
        <f t="shared" si="12"/>
        <v>745000</v>
      </c>
      <c r="O204" s="177">
        <v>0</v>
      </c>
    </row>
    <row r="205" spans="1:15" ht="18" hidden="1" customHeight="1" x14ac:dyDescent="0.2">
      <c r="A205" s="68">
        <v>2019</v>
      </c>
      <c r="B205" s="68">
        <v>1</v>
      </c>
      <c r="C205" s="68" t="s">
        <v>11</v>
      </c>
      <c r="D205" s="68" t="s">
        <v>441</v>
      </c>
      <c r="E205" s="68" t="s">
        <v>242</v>
      </c>
      <c r="F205" s="73">
        <v>5</v>
      </c>
      <c r="G205" s="71" t="s">
        <v>20</v>
      </c>
      <c r="H205" s="83" t="s">
        <v>442</v>
      </c>
      <c r="I205" s="210" t="s">
        <v>443</v>
      </c>
      <c r="J205" s="223">
        <v>7.56</v>
      </c>
      <c r="K205" s="224">
        <v>80</v>
      </c>
      <c r="L205" s="177" t="s">
        <v>467</v>
      </c>
      <c r="M205" s="177">
        <f t="shared" si="11"/>
        <v>4225000</v>
      </c>
      <c r="N205" s="177">
        <f t="shared" si="12"/>
        <v>745000</v>
      </c>
      <c r="O205" s="177">
        <v>0</v>
      </c>
    </row>
    <row r="206" spans="1:15" ht="18" hidden="1" customHeight="1" x14ac:dyDescent="0.2">
      <c r="A206" s="68">
        <v>2019</v>
      </c>
      <c r="B206" s="68">
        <v>1</v>
      </c>
      <c r="C206" s="68" t="s">
        <v>11</v>
      </c>
      <c r="D206" s="68" t="s">
        <v>441</v>
      </c>
      <c r="E206" s="68" t="s">
        <v>242</v>
      </c>
      <c r="F206" s="73">
        <v>23</v>
      </c>
      <c r="G206" s="71" t="s">
        <v>444</v>
      </c>
      <c r="H206" s="83" t="s">
        <v>130</v>
      </c>
      <c r="I206" s="209">
        <v>37171</v>
      </c>
      <c r="J206" s="225">
        <v>7.33</v>
      </c>
      <c r="K206" s="226">
        <v>82</v>
      </c>
      <c r="L206" s="177" t="s">
        <v>467</v>
      </c>
      <c r="M206" s="177">
        <f t="shared" si="11"/>
        <v>4225000</v>
      </c>
      <c r="N206" s="177">
        <f t="shared" si="12"/>
        <v>745000</v>
      </c>
      <c r="O206" s="177">
        <v>0</v>
      </c>
    </row>
    <row r="207" spans="1:15" ht="18" hidden="1" customHeight="1" x14ac:dyDescent="0.2">
      <c r="A207" s="68">
        <v>2019</v>
      </c>
      <c r="B207" s="68">
        <v>1</v>
      </c>
      <c r="C207" s="68" t="s">
        <v>11</v>
      </c>
      <c r="D207" s="68" t="s">
        <v>441</v>
      </c>
      <c r="E207" s="68" t="s">
        <v>242</v>
      </c>
      <c r="F207" s="73">
        <v>34</v>
      </c>
      <c r="G207" s="71" t="s">
        <v>445</v>
      </c>
      <c r="H207" s="83" t="s">
        <v>152</v>
      </c>
      <c r="I207" s="210" t="s">
        <v>446</v>
      </c>
      <c r="J207" s="207">
        <v>7.06</v>
      </c>
      <c r="K207" s="208">
        <v>80</v>
      </c>
      <c r="L207" s="177" t="s">
        <v>467</v>
      </c>
      <c r="M207" s="177">
        <f t="shared" si="11"/>
        <v>4225000</v>
      </c>
      <c r="N207" s="177">
        <f t="shared" si="12"/>
        <v>745000</v>
      </c>
      <c r="O207" s="177">
        <v>0</v>
      </c>
    </row>
    <row r="208" spans="1:15" ht="18" hidden="1" customHeight="1" x14ac:dyDescent="0.2">
      <c r="A208" s="68">
        <v>2019</v>
      </c>
      <c r="B208" s="68">
        <v>1</v>
      </c>
      <c r="C208" s="68" t="s">
        <v>11</v>
      </c>
      <c r="D208" s="68" t="s">
        <v>441</v>
      </c>
      <c r="E208" s="68" t="s">
        <v>242</v>
      </c>
      <c r="F208" s="73">
        <v>36</v>
      </c>
      <c r="G208" s="71" t="s">
        <v>447</v>
      </c>
      <c r="H208" s="83" t="s">
        <v>384</v>
      </c>
      <c r="I208" s="210" t="s">
        <v>448</v>
      </c>
      <c r="J208" s="223">
        <v>7.63</v>
      </c>
      <c r="K208" s="224">
        <v>81</v>
      </c>
      <c r="L208" s="177" t="s">
        <v>467</v>
      </c>
      <c r="M208" s="177">
        <f t="shared" si="11"/>
        <v>4225000</v>
      </c>
      <c r="N208" s="177">
        <f t="shared" si="12"/>
        <v>745000</v>
      </c>
      <c r="O208" s="177">
        <v>0</v>
      </c>
    </row>
    <row r="209" spans="1:15" ht="18" hidden="1" customHeight="1" x14ac:dyDescent="0.2">
      <c r="A209" s="68">
        <v>2019</v>
      </c>
      <c r="B209" s="68">
        <v>1</v>
      </c>
      <c r="C209" s="68" t="s">
        <v>11</v>
      </c>
      <c r="D209" s="68" t="s">
        <v>441</v>
      </c>
      <c r="E209" s="68" t="s">
        <v>242</v>
      </c>
      <c r="F209" s="73">
        <v>37</v>
      </c>
      <c r="G209" s="71" t="s">
        <v>449</v>
      </c>
      <c r="H209" s="83" t="s">
        <v>97</v>
      </c>
      <c r="I209" s="209">
        <v>36993</v>
      </c>
      <c r="J209" s="225">
        <v>7.22</v>
      </c>
      <c r="K209" s="226">
        <v>90</v>
      </c>
      <c r="L209" s="177" t="s">
        <v>467</v>
      </c>
      <c r="M209" s="177">
        <f t="shared" si="11"/>
        <v>4225000</v>
      </c>
      <c r="N209" s="177">
        <f t="shared" si="12"/>
        <v>745000</v>
      </c>
      <c r="O209" s="177">
        <v>0</v>
      </c>
    </row>
    <row r="210" spans="1:15" ht="18" hidden="1" customHeight="1" x14ac:dyDescent="0.2">
      <c r="A210" s="68">
        <v>2019</v>
      </c>
      <c r="B210" s="68">
        <v>1</v>
      </c>
      <c r="C210" s="68" t="s">
        <v>11</v>
      </c>
      <c r="D210" s="68" t="s">
        <v>441</v>
      </c>
      <c r="E210" s="68" t="s">
        <v>242</v>
      </c>
      <c r="F210" s="73">
        <v>40</v>
      </c>
      <c r="G210" s="71" t="s">
        <v>365</v>
      </c>
      <c r="H210" s="83" t="s">
        <v>120</v>
      </c>
      <c r="I210" s="210" t="s">
        <v>450</v>
      </c>
      <c r="J210" s="207">
        <v>7.06</v>
      </c>
      <c r="K210" s="208">
        <v>80</v>
      </c>
      <c r="L210" s="177" t="s">
        <v>467</v>
      </c>
      <c r="M210" s="177">
        <f t="shared" si="11"/>
        <v>4225000</v>
      </c>
      <c r="N210" s="177">
        <f t="shared" si="12"/>
        <v>745000</v>
      </c>
      <c r="O210" s="177">
        <v>0</v>
      </c>
    </row>
    <row r="211" spans="1:15" ht="18" hidden="1" customHeight="1" x14ac:dyDescent="0.2">
      <c r="A211" s="68">
        <v>2019</v>
      </c>
      <c r="B211" s="68">
        <v>1</v>
      </c>
      <c r="C211" s="68" t="s">
        <v>11</v>
      </c>
      <c r="D211" s="68" t="s">
        <v>441</v>
      </c>
      <c r="E211" s="68" t="s">
        <v>242</v>
      </c>
      <c r="F211" s="73">
        <v>45</v>
      </c>
      <c r="G211" s="71" t="s">
        <v>444</v>
      </c>
      <c r="H211" s="83" t="s">
        <v>26</v>
      </c>
      <c r="I211" s="210" t="s">
        <v>451</v>
      </c>
      <c r="J211" s="223">
        <v>7.13</v>
      </c>
      <c r="K211" s="224">
        <v>87</v>
      </c>
      <c r="L211" s="177" t="s">
        <v>467</v>
      </c>
      <c r="M211" s="177">
        <f t="shared" si="11"/>
        <v>4225000</v>
      </c>
      <c r="N211" s="177">
        <f t="shared" si="12"/>
        <v>745000</v>
      </c>
      <c r="O211" s="177">
        <v>0</v>
      </c>
    </row>
    <row r="212" spans="1:15" ht="18" hidden="1" customHeight="1" x14ac:dyDescent="0.2">
      <c r="A212" s="68">
        <v>2019</v>
      </c>
      <c r="B212" s="68">
        <v>1</v>
      </c>
      <c r="C212" s="68" t="s">
        <v>11</v>
      </c>
      <c r="D212" s="68" t="s">
        <v>452</v>
      </c>
      <c r="E212" s="68" t="s">
        <v>242</v>
      </c>
      <c r="F212" s="73">
        <v>44</v>
      </c>
      <c r="G212" s="71" t="s">
        <v>453</v>
      </c>
      <c r="H212" s="83" t="s">
        <v>184</v>
      </c>
      <c r="I212" s="73" t="s">
        <v>454</v>
      </c>
      <c r="J212" s="223">
        <v>7.12</v>
      </c>
      <c r="K212" s="224">
        <v>84</v>
      </c>
      <c r="L212" s="177" t="s">
        <v>467</v>
      </c>
      <c r="M212" s="177">
        <f t="shared" si="11"/>
        <v>4225000</v>
      </c>
      <c r="N212" s="177">
        <f t="shared" si="12"/>
        <v>745000</v>
      </c>
      <c r="O212" s="177">
        <v>0</v>
      </c>
    </row>
    <row r="213" spans="1:15" ht="18" hidden="1" customHeight="1" x14ac:dyDescent="0.2">
      <c r="A213" s="68">
        <v>2019</v>
      </c>
      <c r="B213" s="68">
        <v>1</v>
      </c>
      <c r="C213" s="68" t="s">
        <v>11</v>
      </c>
      <c r="D213" s="68" t="s">
        <v>452</v>
      </c>
      <c r="E213" s="68" t="s">
        <v>242</v>
      </c>
      <c r="F213" s="73">
        <v>52</v>
      </c>
      <c r="G213" s="71" t="s">
        <v>455</v>
      </c>
      <c r="H213" s="83" t="s">
        <v>26</v>
      </c>
      <c r="I213" s="209">
        <v>37043</v>
      </c>
      <c r="J213" s="225">
        <v>7.19</v>
      </c>
      <c r="K213" s="226">
        <v>80</v>
      </c>
      <c r="L213" s="177" t="s">
        <v>467</v>
      </c>
      <c r="M213" s="177">
        <f t="shared" si="11"/>
        <v>4225000</v>
      </c>
      <c r="N213" s="177">
        <f t="shared" si="12"/>
        <v>745000</v>
      </c>
      <c r="O213" s="177">
        <v>0</v>
      </c>
    </row>
    <row r="214" spans="1:15" ht="18" hidden="1" customHeight="1" x14ac:dyDescent="0.2">
      <c r="A214" s="68">
        <v>2019</v>
      </c>
      <c r="B214" s="68">
        <v>1</v>
      </c>
      <c r="C214" s="68" t="s">
        <v>11</v>
      </c>
      <c r="D214" s="68" t="s">
        <v>456</v>
      </c>
      <c r="E214" s="68" t="s">
        <v>242</v>
      </c>
      <c r="F214" s="73">
        <v>3</v>
      </c>
      <c r="G214" s="71" t="s">
        <v>159</v>
      </c>
      <c r="H214" s="72" t="s">
        <v>100</v>
      </c>
      <c r="I214" s="73" t="s">
        <v>457</v>
      </c>
      <c r="J214" s="223">
        <v>7.11</v>
      </c>
      <c r="K214" s="224">
        <v>80</v>
      </c>
      <c r="L214" s="177" t="s">
        <v>467</v>
      </c>
      <c r="M214" s="177">
        <f t="shared" si="11"/>
        <v>4225000</v>
      </c>
      <c r="N214" s="177">
        <f t="shared" si="12"/>
        <v>745000</v>
      </c>
      <c r="O214" s="177">
        <v>0</v>
      </c>
    </row>
    <row r="215" spans="1:15" ht="18" hidden="1" customHeight="1" x14ac:dyDescent="0.2">
      <c r="A215" s="68">
        <v>2019</v>
      </c>
      <c r="B215" s="68">
        <v>1</v>
      </c>
      <c r="C215" s="68" t="s">
        <v>11</v>
      </c>
      <c r="D215" s="68" t="s">
        <v>456</v>
      </c>
      <c r="E215" s="68" t="s">
        <v>242</v>
      </c>
      <c r="F215" s="73">
        <v>7</v>
      </c>
      <c r="G215" s="71" t="s">
        <v>458</v>
      </c>
      <c r="H215" s="72" t="s">
        <v>431</v>
      </c>
      <c r="I215" s="209">
        <v>36954</v>
      </c>
      <c r="J215" s="205">
        <v>7.01</v>
      </c>
      <c r="K215" s="206">
        <v>75</v>
      </c>
      <c r="L215" s="177" t="s">
        <v>467</v>
      </c>
      <c r="M215" s="177">
        <f t="shared" si="11"/>
        <v>4225000</v>
      </c>
      <c r="N215" s="177">
        <f t="shared" si="12"/>
        <v>745000</v>
      </c>
      <c r="O215" s="177">
        <v>0</v>
      </c>
    </row>
    <row r="216" spans="1:15" ht="18" hidden="1" customHeight="1" x14ac:dyDescent="0.2">
      <c r="A216" s="68">
        <v>2019</v>
      </c>
      <c r="B216" s="68">
        <v>1</v>
      </c>
      <c r="C216" s="68" t="s">
        <v>11</v>
      </c>
      <c r="D216" s="68" t="s">
        <v>456</v>
      </c>
      <c r="E216" s="68" t="s">
        <v>242</v>
      </c>
      <c r="F216" s="73">
        <v>21</v>
      </c>
      <c r="G216" s="71" t="s">
        <v>459</v>
      </c>
      <c r="H216" s="72" t="s">
        <v>128</v>
      </c>
      <c r="I216" s="73" t="s">
        <v>382</v>
      </c>
      <c r="J216" s="223">
        <v>7.16</v>
      </c>
      <c r="K216" s="224">
        <v>74</v>
      </c>
      <c r="L216" s="177" t="s">
        <v>467</v>
      </c>
      <c r="M216" s="177">
        <f t="shared" si="11"/>
        <v>4225000</v>
      </c>
      <c r="N216" s="177">
        <f t="shared" si="12"/>
        <v>745000</v>
      </c>
      <c r="O216" s="177">
        <v>0</v>
      </c>
    </row>
    <row r="217" spans="1:15" ht="18" hidden="1" customHeight="1" x14ac:dyDescent="0.2">
      <c r="A217" s="68">
        <v>2019</v>
      </c>
      <c r="B217" s="68">
        <v>1</v>
      </c>
      <c r="C217" s="68" t="s">
        <v>11</v>
      </c>
      <c r="D217" s="68" t="s">
        <v>456</v>
      </c>
      <c r="E217" s="68" t="s">
        <v>242</v>
      </c>
      <c r="F217" s="73">
        <v>34</v>
      </c>
      <c r="G217" s="71" t="s">
        <v>73</v>
      </c>
      <c r="H217" s="72" t="s">
        <v>170</v>
      </c>
      <c r="I217" s="73" t="s">
        <v>376</v>
      </c>
      <c r="J217" s="223">
        <v>7.39</v>
      </c>
      <c r="K217" s="224">
        <v>84</v>
      </c>
      <c r="L217" s="177" t="s">
        <v>467</v>
      </c>
      <c r="M217" s="177">
        <f t="shared" si="11"/>
        <v>4225000</v>
      </c>
      <c r="N217" s="177">
        <f t="shared" si="12"/>
        <v>745000</v>
      </c>
      <c r="O217" s="177">
        <v>0</v>
      </c>
    </row>
    <row r="218" spans="1:15" ht="18" hidden="1" customHeight="1" x14ac:dyDescent="0.2">
      <c r="A218" s="68">
        <v>2019</v>
      </c>
      <c r="B218" s="68">
        <v>1</v>
      </c>
      <c r="C218" s="68" t="s">
        <v>11</v>
      </c>
      <c r="D218" s="68" t="s">
        <v>456</v>
      </c>
      <c r="E218" s="68" t="s">
        <v>242</v>
      </c>
      <c r="F218" s="73">
        <v>39</v>
      </c>
      <c r="G218" s="71" t="s">
        <v>460</v>
      </c>
      <c r="H218" s="72" t="s">
        <v>461</v>
      </c>
      <c r="I218" s="209">
        <v>37228</v>
      </c>
      <c r="J218" s="225">
        <v>7.66</v>
      </c>
      <c r="K218" s="226">
        <v>84</v>
      </c>
      <c r="L218" s="177" t="s">
        <v>467</v>
      </c>
      <c r="M218" s="177">
        <f t="shared" si="11"/>
        <v>4225000</v>
      </c>
      <c r="N218" s="177">
        <f t="shared" si="12"/>
        <v>745000</v>
      </c>
      <c r="O218" s="177">
        <v>0</v>
      </c>
    </row>
    <row r="219" spans="1:15" ht="18" hidden="1" customHeight="1" x14ac:dyDescent="0.2">
      <c r="A219" s="68">
        <v>2019</v>
      </c>
      <c r="B219" s="68">
        <v>1</v>
      </c>
      <c r="C219" s="68" t="s">
        <v>11</v>
      </c>
      <c r="D219" s="68" t="s">
        <v>456</v>
      </c>
      <c r="E219" s="68" t="s">
        <v>242</v>
      </c>
      <c r="F219" s="73">
        <v>47</v>
      </c>
      <c r="G219" s="71" t="s">
        <v>462</v>
      </c>
      <c r="H219" s="72" t="s">
        <v>26</v>
      </c>
      <c r="I219" s="210">
        <v>36962</v>
      </c>
      <c r="J219" s="223">
        <v>7.88</v>
      </c>
      <c r="K219" s="224">
        <v>84</v>
      </c>
      <c r="L219" s="177" t="s">
        <v>467</v>
      </c>
      <c r="M219" s="177">
        <f t="shared" si="11"/>
        <v>4225000</v>
      </c>
      <c r="N219" s="177">
        <f t="shared" si="12"/>
        <v>745000</v>
      </c>
      <c r="O219" s="177">
        <v>0</v>
      </c>
    </row>
    <row r="220" spans="1:15" ht="18" hidden="1" customHeight="1" x14ac:dyDescent="0.2">
      <c r="A220" s="68">
        <v>2019</v>
      </c>
      <c r="B220" s="68">
        <v>1</v>
      </c>
      <c r="C220" s="68" t="s">
        <v>11</v>
      </c>
      <c r="D220" s="68" t="s">
        <v>456</v>
      </c>
      <c r="E220" s="68" t="s">
        <v>242</v>
      </c>
      <c r="F220" s="73">
        <v>48</v>
      </c>
      <c r="G220" s="71" t="s">
        <v>421</v>
      </c>
      <c r="H220" s="72" t="s">
        <v>278</v>
      </c>
      <c r="I220" s="210">
        <v>37133</v>
      </c>
      <c r="J220" s="223">
        <v>7.59</v>
      </c>
      <c r="K220" s="224">
        <v>84</v>
      </c>
      <c r="L220" s="177" t="s">
        <v>467</v>
      </c>
      <c r="M220" s="177">
        <f t="shared" si="11"/>
        <v>4225000</v>
      </c>
      <c r="N220" s="177">
        <f t="shared" si="12"/>
        <v>745000</v>
      </c>
      <c r="O220" s="177">
        <v>0</v>
      </c>
    </row>
    <row r="221" spans="1:15" ht="18" hidden="1" customHeight="1" x14ac:dyDescent="0.2">
      <c r="A221" s="68">
        <v>2019</v>
      </c>
      <c r="B221" s="68">
        <v>1</v>
      </c>
      <c r="C221" s="68" t="s">
        <v>11</v>
      </c>
      <c r="D221" s="68" t="s">
        <v>463</v>
      </c>
      <c r="E221" s="68" t="s">
        <v>242</v>
      </c>
      <c r="F221" s="84">
        <v>29</v>
      </c>
      <c r="G221" s="85" t="s">
        <v>464</v>
      </c>
      <c r="H221" s="86" t="s">
        <v>184</v>
      </c>
      <c r="I221" s="209">
        <v>36895</v>
      </c>
      <c r="J221" s="205">
        <v>8.6300000000000008</v>
      </c>
      <c r="K221" s="206">
        <v>90</v>
      </c>
      <c r="L221" s="177" t="s">
        <v>468</v>
      </c>
      <c r="M221" s="177">
        <f t="shared" si="11"/>
        <v>4225000</v>
      </c>
      <c r="N221" s="177">
        <f t="shared" si="12"/>
        <v>745000</v>
      </c>
      <c r="O221" s="177">
        <f>1490000*5</f>
        <v>7450000</v>
      </c>
    </row>
    <row r="222" spans="1:15" ht="18" hidden="1" customHeight="1" x14ac:dyDescent="0.2">
      <c r="A222" s="68">
        <v>2019</v>
      </c>
      <c r="B222" s="84">
        <v>1</v>
      </c>
      <c r="C222" s="68" t="s">
        <v>11</v>
      </c>
      <c r="D222" s="68" t="s">
        <v>463</v>
      </c>
      <c r="E222" s="68" t="s">
        <v>242</v>
      </c>
      <c r="F222" s="84">
        <v>37</v>
      </c>
      <c r="G222" s="85" t="s">
        <v>465</v>
      </c>
      <c r="H222" s="86" t="s">
        <v>26</v>
      </c>
      <c r="I222" s="227" t="s">
        <v>466</v>
      </c>
      <c r="J222" s="228">
        <v>7.21</v>
      </c>
      <c r="K222" s="229">
        <v>82</v>
      </c>
      <c r="L222" s="177" t="s">
        <v>467</v>
      </c>
      <c r="M222" s="177">
        <f t="shared" si="11"/>
        <v>4225000</v>
      </c>
      <c r="N222" s="177">
        <f t="shared" si="12"/>
        <v>745000</v>
      </c>
      <c r="O222" s="177">
        <v>0</v>
      </c>
    </row>
  </sheetData>
  <autoFilter ref="A2:O222">
    <filterColumn colId="0">
      <filters>
        <filter val="2016"/>
      </filters>
    </filterColumn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85"/>
  <sheetViews>
    <sheetView zoomScaleNormal="100" workbookViewId="0">
      <selection activeCell="K4" sqref="K4"/>
    </sheetView>
  </sheetViews>
  <sheetFormatPr defaultRowHeight="31.5" customHeight="1" x14ac:dyDescent="0.25"/>
  <cols>
    <col min="1" max="1" width="4" style="260" bestFit="1" customWidth="1"/>
    <col min="2" max="2" width="18.7109375" style="260" customWidth="1"/>
    <col min="3" max="3" width="9.140625" style="260"/>
    <col min="4" max="4" width="14.140625" style="260" customWidth="1"/>
    <col min="5" max="5" width="18.140625" style="303" customWidth="1"/>
    <col min="6" max="7" width="6" style="260" customWidth="1"/>
    <col min="8" max="8" width="5.140625" style="260" customWidth="1"/>
    <col min="9" max="10" width="11.140625" style="299" customWidth="1"/>
    <col min="11" max="16384" width="9.140625" style="260"/>
  </cols>
  <sheetData>
    <row r="1" spans="1:13" ht="24.75" customHeight="1" x14ac:dyDescent="0.25">
      <c r="A1" s="314" t="s">
        <v>482</v>
      </c>
      <c r="B1" s="314"/>
      <c r="C1" s="314"/>
      <c r="D1" s="314"/>
      <c r="E1" s="314"/>
      <c r="F1" s="314"/>
      <c r="G1" s="314"/>
      <c r="H1" s="314"/>
      <c r="I1" s="314"/>
    </row>
    <row r="2" spans="1:13" ht="12.75" customHeight="1" x14ac:dyDescent="0.25">
      <c r="A2" s="315" t="s">
        <v>481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3" ht="13.5" customHeight="1" x14ac:dyDescent="0.25"/>
    <row r="4" spans="1:13" ht="29.25" customHeight="1" x14ac:dyDescent="0.25">
      <c r="A4" s="152" t="s">
        <v>5</v>
      </c>
      <c r="B4" s="121" t="s">
        <v>6</v>
      </c>
      <c r="C4" s="122" t="s">
        <v>7</v>
      </c>
      <c r="D4" s="153" t="s">
        <v>8</v>
      </c>
      <c r="E4" s="304" t="s">
        <v>474</v>
      </c>
      <c r="F4" s="124" t="s">
        <v>601</v>
      </c>
      <c r="G4" s="125" t="s">
        <v>600</v>
      </c>
      <c r="H4" s="126" t="s">
        <v>470</v>
      </c>
      <c r="I4" s="300" t="s">
        <v>471</v>
      </c>
      <c r="J4" s="300" t="s">
        <v>472</v>
      </c>
    </row>
    <row r="5" spans="1:13" ht="18" hidden="1" customHeight="1" x14ac:dyDescent="0.25">
      <c r="A5" s="127">
        <v>1</v>
      </c>
      <c r="B5" s="154" t="s">
        <v>123</v>
      </c>
      <c r="C5" s="155" t="s">
        <v>124</v>
      </c>
      <c r="D5" s="130" t="s">
        <v>125</v>
      </c>
      <c r="E5" s="305" t="s">
        <v>577</v>
      </c>
      <c r="F5" s="131">
        <v>9.16</v>
      </c>
      <c r="G5" s="132">
        <v>92</v>
      </c>
      <c r="H5" s="134" t="s">
        <v>469</v>
      </c>
      <c r="I5" s="287">
        <f>K5*5</f>
        <v>3550000</v>
      </c>
      <c r="J5" s="287">
        <f>L5*10%*5</f>
        <v>745000</v>
      </c>
      <c r="K5" s="260">
        <v>710000</v>
      </c>
      <c r="L5" s="260">
        <v>1490000</v>
      </c>
      <c r="M5" s="260">
        <v>5</v>
      </c>
    </row>
    <row r="6" spans="1:13" ht="18" hidden="1" customHeight="1" x14ac:dyDescent="0.25">
      <c r="A6" s="127">
        <v>2</v>
      </c>
      <c r="B6" s="128" t="s">
        <v>127</v>
      </c>
      <c r="C6" s="135" t="s">
        <v>128</v>
      </c>
      <c r="D6" s="130">
        <v>36504</v>
      </c>
      <c r="E6" s="306" t="s">
        <v>588</v>
      </c>
      <c r="F6" s="131">
        <v>7.86</v>
      </c>
      <c r="G6" s="132">
        <v>80</v>
      </c>
      <c r="H6" s="134" t="s">
        <v>467</v>
      </c>
      <c r="I6" s="287">
        <f t="shared" ref="I6:I69" si="0">K6*5</f>
        <v>3550000</v>
      </c>
      <c r="J6" s="287">
        <v>745000</v>
      </c>
      <c r="K6" s="260">
        <v>710000</v>
      </c>
    </row>
    <row r="7" spans="1:13" ht="18" hidden="1" customHeight="1" x14ac:dyDescent="0.25">
      <c r="A7" s="127">
        <v>3</v>
      </c>
      <c r="B7" s="128" t="s">
        <v>129</v>
      </c>
      <c r="C7" s="135" t="s">
        <v>130</v>
      </c>
      <c r="D7" s="130">
        <v>36193</v>
      </c>
      <c r="E7" s="306" t="s">
        <v>588</v>
      </c>
      <c r="F7" s="131">
        <v>8.07</v>
      </c>
      <c r="G7" s="132">
        <v>85</v>
      </c>
      <c r="H7" s="134" t="s">
        <v>468</v>
      </c>
      <c r="I7" s="287">
        <f t="shared" si="0"/>
        <v>3550000</v>
      </c>
      <c r="J7" s="287">
        <v>745000</v>
      </c>
      <c r="K7" s="260">
        <v>710000</v>
      </c>
    </row>
    <row r="8" spans="1:13" ht="18" hidden="1" customHeight="1" x14ac:dyDescent="0.25">
      <c r="A8" s="127">
        <v>4</v>
      </c>
      <c r="B8" s="128" t="s">
        <v>104</v>
      </c>
      <c r="C8" s="135" t="s">
        <v>23</v>
      </c>
      <c r="D8" s="130" t="s">
        <v>131</v>
      </c>
      <c r="E8" s="306" t="s">
        <v>588</v>
      </c>
      <c r="F8" s="131">
        <v>7.33</v>
      </c>
      <c r="G8" s="132">
        <v>80</v>
      </c>
      <c r="H8" s="134" t="s">
        <v>467</v>
      </c>
      <c r="I8" s="287">
        <f t="shared" si="0"/>
        <v>3550000</v>
      </c>
      <c r="J8" s="287">
        <v>745000</v>
      </c>
      <c r="K8" s="260">
        <v>710000</v>
      </c>
    </row>
    <row r="9" spans="1:13" ht="18" hidden="1" customHeight="1" x14ac:dyDescent="0.25">
      <c r="A9" s="127">
        <v>5</v>
      </c>
      <c r="B9" s="128" t="s">
        <v>132</v>
      </c>
      <c r="C9" s="135" t="s">
        <v>66</v>
      </c>
      <c r="D9" s="130">
        <v>36190</v>
      </c>
      <c r="E9" s="306" t="s">
        <v>588</v>
      </c>
      <c r="F9" s="131">
        <v>8.11</v>
      </c>
      <c r="G9" s="132">
        <v>90</v>
      </c>
      <c r="H9" s="134" t="s">
        <v>468</v>
      </c>
      <c r="I9" s="287">
        <f t="shared" si="0"/>
        <v>3550000</v>
      </c>
      <c r="J9" s="287">
        <v>745000</v>
      </c>
      <c r="K9" s="260">
        <v>710000</v>
      </c>
    </row>
    <row r="10" spans="1:13" ht="18" hidden="1" customHeight="1" x14ac:dyDescent="0.25">
      <c r="A10" s="127">
        <v>6</v>
      </c>
      <c r="B10" s="128" t="s">
        <v>133</v>
      </c>
      <c r="C10" s="135" t="s">
        <v>68</v>
      </c>
      <c r="D10" s="130" t="s">
        <v>134</v>
      </c>
      <c r="E10" s="306" t="s">
        <v>588</v>
      </c>
      <c r="F10" s="131">
        <v>8.14</v>
      </c>
      <c r="G10" s="132">
        <v>90</v>
      </c>
      <c r="H10" s="134" t="s">
        <v>468</v>
      </c>
      <c r="I10" s="287">
        <f t="shared" si="0"/>
        <v>3550000</v>
      </c>
      <c r="J10" s="287">
        <v>745000</v>
      </c>
      <c r="K10" s="260">
        <v>710000</v>
      </c>
    </row>
    <row r="11" spans="1:13" ht="18" hidden="1" customHeight="1" x14ac:dyDescent="0.25">
      <c r="A11" s="127">
        <v>7</v>
      </c>
      <c r="B11" s="128" t="s">
        <v>135</v>
      </c>
      <c r="C11" s="135" t="s">
        <v>68</v>
      </c>
      <c r="D11" s="130">
        <v>36252</v>
      </c>
      <c r="E11" s="306" t="s">
        <v>588</v>
      </c>
      <c r="F11" s="131">
        <v>7.93</v>
      </c>
      <c r="G11" s="132">
        <v>90</v>
      </c>
      <c r="H11" s="134" t="s">
        <v>467</v>
      </c>
      <c r="I11" s="287">
        <f t="shared" si="0"/>
        <v>3550000</v>
      </c>
      <c r="J11" s="287">
        <v>745000</v>
      </c>
      <c r="K11" s="260">
        <v>710000</v>
      </c>
    </row>
    <row r="12" spans="1:13" ht="18" customHeight="1" x14ac:dyDescent="0.25">
      <c r="A12" s="127">
        <v>8</v>
      </c>
      <c r="B12" s="128" t="s">
        <v>137</v>
      </c>
      <c r="C12" s="129" t="s">
        <v>105</v>
      </c>
      <c r="D12" s="130" t="s">
        <v>138</v>
      </c>
      <c r="E12" s="306" t="s">
        <v>602</v>
      </c>
      <c r="F12" s="131">
        <v>8.0299999999999994</v>
      </c>
      <c r="G12" s="132">
        <v>82</v>
      </c>
      <c r="H12" s="134" t="s">
        <v>468</v>
      </c>
      <c r="I12" s="287">
        <f t="shared" si="0"/>
        <v>4225000</v>
      </c>
      <c r="J12" s="287">
        <v>745000</v>
      </c>
      <c r="K12" s="260">
        <v>845000</v>
      </c>
    </row>
    <row r="13" spans="1:13" ht="18" customHeight="1" x14ac:dyDescent="0.25">
      <c r="A13" s="127">
        <v>9</v>
      </c>
      <c r="B13" s="128" t="s">
        <v>139</v>
      </c>
      <c r="C13" s="129" t="s">
        <v>140</v>
      </c>
      <c r="D13" s="130" t="s">
        <v>141</v>
      </c>
      <c r="E13" s="306" t="s">
        <v>602</v>
      </c>
      <c r="F13" s="131">
        <v>7.62</v>
      </c>
      <c r="G13" s="132">
        <v>81</v>
      </c>
      <c r="H13" s="134" t="s">
        <v>467</v>
      </c>
      <c r="I13" s="287">
        <f t="shared" si="0"/>
        <v>4225000</v>
      </c>
      <c r="J13" s="287">
        <v>745000</v>
      </c>
      <c r="K13" s="260">
        <v>845000</v>
      </c>
    </row>
    <row r="14" spans="1:13" ht="18" customHeight="1" x14ac:dyDescent="0.25">
      <c r="A14" s="127">
        <v>10</v>
      </c>
      <c r="B14" s="128" t="s">
        <v>142</v>
      </c>
      <c r="C14" s="129" t="s">
        <v>51</v>
      </c>
      <c r="D14" s="130">
        <v>36225</v>
      </c>
      <c r="E14" s="306" t="s">
        <v>602</v>
      </c>
      <c r="F14" s="131">
        <v>7.68</v>
      </c>
      <c r="G14" s="132">
        <v>82</v>
      </c>
      <c r="H14" s="134" t="s">
        <v>467</v>
      </c>
      <c r="I14" s="287">
        <f t="shared" si="0"/>
        <v>4225000</v>
      </c>
      <c r="J14" s="287">
        <v>745000</v>
      </c>
      <c r="K14" s="260">
        <v>845000</v>
      </c>
    </row>
    <row r="15" spans="1:13" ht="18" customHeight="1" x14ac:dyDescent="0.25">
      <c r="A15" s="127">
        <v>11</v>
      </c>
      <c r="B15" s="128" t="s">
        <v>143</v>
      </c>
      <c r="C15" s="129" t="s">
        <v>80</v>
      </c>
      <c r="D15" s="130" t="s">
        <v>144</v>
      </c>
      <c r="E15" s="306" t="s">
        <v>602</v>
      </c>
      <c r="F15" s="131">
        <v>7.53</v>
      </c>
      <c r="G15" s="132">
        <v>80</v>
      </c>
      <c r="H15" s="134" t="s">
        <v>467</v>
      </c>
      <c r="I15" s="287">
        <f t="shared" si="0"/>
        <v>4225000</v>
      </c>
      <c r="J15" s="287">
        <v>745000</v>
      </c>
      <c r="K15" s="260">
        <v>845000</v>
      </c>
    </row>
    <row r="16" spans="1:13" ht="18" customHeight="1" x14ac:dyDescent="0.25">
      <c r="A16" s="127">
        <v>12</v>
      </c>
      <c r="B16" s="128" t="s">
        <v>145</v>
      </c>
      <c r="C16" s="129" t="s">
        <v>130</v>
      </c>
      <c r="D16" s="130" t="s">
        <v>146</v>
      </c>
      <c r="E16" s="306" t="s">
        <v>602</v>
      </c>
      <c r="F16" s="131">
        <v>7.72</v>
      </c>
      <c r="G16" s="132">
        <v>82</v>
      </c>
      <c r="H16" s="134" t="s">
        <v>467</v>
      </c>
      <c r="I16" s="287">
        <f t="shared" si="0"/>
        <v>4225000</v>
      </c>
      <c r="J16" s="287">
        <v>745000</v>
      </c>
      <c r="K16" s="260">
        <v>845000</v>
      </c>
    </row>
    <row r="17" spans="1:11" ht="18" customHeight="1" x14ac:dyDescent="0.25">
      <c r="A17" s="127">
        <v>13</v>
      </c>
      <c r="B17" s="128" t="s">
        <v>147</v>
      </c>
      <c r="C17" s="129" t="s">
        <v>130</v>
      </c>
      <c r="D17" s="130" t="s">
        <v>148</v>
      </c>
      <c r="E17" s="306" t="s">
        <v>602</v>
      </c>
      <c r="F17" s="131">
        <v>7.85</v>
      </c>
      <c r="G17" s="132">
        <v>91</v>
      </c>
      <c r="H17" s="134" t="s">
        <v>467</v>
      </c>
      <c r="I17" s="287">
        <f t="shared" si="0"/>
        <v>4225000</v>
      </c>
      <c r="J17" s="287">
        <v>745000</v>
      </c>
      <c r="K17" s="260">
        <v>845000</v>
      </c>
    </row>
    <row r="18" spans="1:11" ht="18" customHeight="1" x14ac:dyDescent="0.25">
      <c r="A18" s="127">
        <v>14</v>
      </c>
      <c r="B18" s="128" t="s">
        <v>149</v>
      </c>
      <c r="C18" s="129" t="s">
        <v>59</v>
      </c>
      <c r="D18" s="130" t="s">
        <v>150</v>
      </c>
      <c r="E18" s="306" t="s">
        <v>602</v>
      </c>
      <c r="F18" s="131">
        <v>8.1300000000000008</v>
      </c>
      <c r="G18" s="132">
        <v>88</v>
      </c>
      <c r="H18" s="134" t="s">
        <v>468</v>
      </c>
      <c r="I18" s="287">
        <f t="shared" si="0"/>
        <v>4225000</v>
      </c>
      <c r="J18" s="287">
        <v>745000</v>
      </c>
      <c r="K18" s="260">
        <v>845000</v>
      </c>
    </row>
    <row r="19" spans="1:11" ht="18" customHeight="1" x14ac:dyDescent="0.25">
      <c r="A19" s="127">
        <v>15</v>
      </c>
      <c r="B19" s="128" t="s">
        <v>151</v>
      </c>
      <c r="C19" s="129" t="s">
        <v>152</v>
      </c>
      <c r="D19" s="130" t="s">
        <v>153</v>
      </c>
      <c r="E19" s="306" t="s">
        <v>602</v>
      </c>
      <c r="F19" s="131">
        <v>7.93</v>
      </c>
      <c r="G19" s="132">
        <v>83</v>
      </c>
      <c r="H19" s="134" t="s">
        <v>467</v>
      </c>
      <c r="I19" s="287">
        <f t="shared" si="0"/>
        <v>4225000</v>
      </c>
      <c r="J19" s="287">
        <v>745000</v>
      </c>
      <c r="K19" s="260">
        <v>845000</v>
      </c>
    </row>
    <row r="20" spans="1:11" ht="18" customHeight="1" x14ac:dyDescent="0.25">
      <c r="A20" s="127">
        <v>16</v>
      </c>
      <c r="B20" s="128" t="s">
        <v>154</v>
      </c>
      <c r="C20" s="129" t="s">
        <v>155</v>
      </c>
      <c r="D20" s="130" t="s">
        <v>156</v>
      </c>
      <c r="E20" s="306" t="s">
        <v>602</v>
      </c>
      <c r="F20" s="131">
        <v>7.98</v>
      </c>
      <c r="G20" s="132">
        <v>92</v>
      </c>
      <c r="H20" s="134" t="s">
        <v>467</v>
      </c>
      <c r="I20" s="287">
        <f t="shared" si="0"/>
        <v>4225000</v>
      </c>
      <c r="J20" s="287">
        <v>745000</v>
      </c>
      <c r="K20" s="260">
        <v>845000</v>
      </c>
    </row>
    <row r="21" spans="1:11" ht="18" customHeight="1" x14ac:dyDescent="0.25">
      <c r="A21" s="127">
        <v>17</v>
      </c>
      <c r="B21" s="128" t="s">
        <v>157</v>
      </c>
      <c r="C21" s="129" t="s">
        <v>26</v>
      </c>
      <c r="D21" s="130" t="s">
        <v>158</v>
      </c>
      <c r="E21" s="306" t="s">
        <v>602</v>
      </c>
      <c r="F21" s="131">
        <v>7.67</v>
      </c>
      <c r="G21" s="132">
        <v>82</v>
      </c>
      <c r="H21" s="134" t="s">
        <v>467</v>
      </c>
      <c r="I21" s="287">
        <f t="shared" si="0"/>
        <v>4225000</v>
      </c>
      <c r="J21" s="287">
        <v>745000</v>
      </c>
      <c r="K21" s="260">
        <v>845000</v>
      </c>
    </row>
    <row r="22" spans="1:11" ht="18" customHeight="1" x14ac:dyDescent="0.25">
      <c r="A22" s="127">
        <v>18</v>
      </c>
      <c r="B22" s="128" t="s">
        <v>159</v>
      </c>
      <c r="C22" s="129" t="s">
        <v>68</v>
      </c>
      <c r="D22" s="130">
        <v>36467</v>
      </c>
      <c r="E22" s="306" t="s">
        <v>602</v>
      </c>
      <c r="F22" s="131">
        <v>7.65</v>
      </c>
      <c r="G22" s="132">
        <v>82</v>
      </c>
      <c r="H22" s="134" t="s">
        <v>467</v>
      </c>
      <c r="I22" s="287">
        <f t="shared" si="0"/>
        <v>4225000</v>
      </c>
      <c r="J22" s="287">
        <v>745000</v>
      </c>
      <c r="K22" s="260">
        <v>845000</v>
      </c>
    </row>
    <row r="23" spans="1:11" ht="18" customHeight="1" x14ac:dyDescent="0.25">
      <c r="A23" s="127">
        <v>19</v>
      </c>
      <c r="B23" s="128" t="s">
        <v>161</v>
      </c>
      <c r="C23" s="129" t="s">
        <v>162</v>
      </c>
      <c r="D23" s="130" t="s">
        <v>163</v>
      </c>
      <c r="E23" s="306" t="s">
        <v>603</v>
      </c>
      <c r="F23" s="131">
        <v>7.78</v>
      </c>
      <c r="G23" s="132">
        <v>80</v>
      </c>
      <c r="H23" s="134" t="s">
        <v>467</v>
      </c>
      <c r="I23" s="287">
        <f t="shared" si="0"/>
        <v>4225000</v>
      </c>
      <c r="J23" s="287">
        <v>745000</v>
      </c>
      <c r="K23" s="260">
        <v>845000</v>
      </c>
    </row>
    <row r="24" spans="1:11" ht="18" customHeight="1" x14ac:dyDescent="0.25">
      <c r="A24" s="127">
        <v>20</v>
      </c>
      <c r="B24" s="128" t="s">
        <v>164</v>
      </c>
      <c r="C24" s="129" t="s">
        <v>128</v>
      </c>
      <c r="D24" s="130">
        <v>36383</v>
      </c>
      <c r="E24" s="306" t="s">
        <v>603</v>
      </c>
      <c r="F24" s="131">
        <v>7.82</v>
      </c>
      <c r="G24" s="132">
        <v>96</v>
      </c>
      <c r="H24" s="134" t="s">
        <v>467</v>
      </c>
      <c r="I24" s="287">
        <f t="shared" si="0"/>
        <v>4225000</v>
      </c>
      <c r="J24" s="287">
        <v>745000</v>
      </c>
      <c r="K24" s="260">
        <v>845000</v>
      </c>
    </row>
    <row r="25" spans="1:11" ht="18" customHeight="1" x14ac:dyDescent="0.25">
      <c r="A25" s="127">
        <v>21</v>
      </c>
      <c r="B25" s="128" t="s">
        <v>165</v>
      </c>
      <c r="C25" s="129" t="s">
        <v>130</v>
      </c>
      <c r="D25" s="130" t="s">
        <v>166</v>
      </c>
      <c r="E25" s="306" t="s">
        <v>603</v>
      </c>
      <c r="F25" s="131">
        <v>7.73</v>
      </c>
      <c r="G25" s="132">
        <v>84</v>
      </c>
      <c r="H25" s="134" t="s">
        <v>467</v>
      </c>
      <c r="I25" s="287">
        <f t="shared" si="0"/>
        <v>4225000</v>
      </c>
      <c r="J25" s="287">
        <v>745000</v>
      </c>
      <c r="K25" s="260">
        <v>845000</v>
      </c>
    </row>
    <row r="26" spans="1:11" ht="18" customHeight="1" x14ac:dyDescent="0.25">
      <c r="A26" s="127">
        <v>22</v>
      </c>
      <c r="B26" s="128" t="s">
        <v>167</v>
      </c>
      <c r="C26" s="129" t="s">
        <v>168</v>
      </c>
      <c r="D26" s="130">
        <v>36405</v>
      </c>
      <c r="E26" s="306" t="s">
        <v>603</v>
      </c>
      <c r="F26" s="131">
        <v>7.65</v>
      </c>
      <c r="G26" s="132">
        <v>83</v>
      </c>
      <c r="H26" s="134" t="s">
        <v>467</v>
      </c>
      <c r="I26" s="287">
        <f t="shared" si="0"/>
        <v>4225000</v>
      </c>
      <c r="J26" s="287">
        <v>745000</v>
      </c>
      <c r="K26" s="260">
        <v>845000</v>
      </c>
    </row>
    <row r="27" spans="1:11" ht="18" customHeight="1" x14ac:dyDescent="0.25">
      <c r="A27" s="127">
        <v>23</v>
      </c>
      <c r="B27" s="128" t="s">
        <v>169</v>
      </c>
      <c r="C27" s="129" t="s">
        <v>170</v>
      </c>
      <c r="D27" s="130">
        <v>36260</v>
      </c>
      <c r="E27" s="306" t="s">
        <v>603</v>
      </c>
      <c r="F27" s="131">
        <v>8</v>
      </c>
      <c r="G27" s="132">
        <v>80</v>
      </c>
      <c r="H27" s="134" t="s">
        <v>468</v>
      </c>
      <c r="I27" s="287">
        <f t="shared" si="0"/>
        <v>4225000</v>
      </c>
      <c r="J27" s="287">
        <v>745000</v>
      </c>
      <c r="K27" s="260">
        <v>845000</v>
      </c>
    </row>
    <row r="28" spans="1:11" ht="18" customHeight="1" x14ac:dyDescent="0.25">
      <c r="A28" s="127">
        <v>24</v>
      </c>
      <c r="B28" s="128" t="s">
        <v>171</v>
      </c>
      <c r="C28" s="129" t="s">
        <v>59</v>
      </c>
      <c r="D28" s="136">
        <v>36497</v>
      </c>
      <c r="E28" s="306" t="s">
        <v>603</v>
      </c>
      <c r="F28" s="137">
        <v>7.98</v>
      </c>
      <c r="G28" s="138">
        <v>80</v>
      </c>
      <c r="H28" s="134" t="s">
        <v>467</v>
      </c>
      <c r="I28" s="287">
        <f t="shared" si="0"/>
        <v>4225000</v>
      </c>
      <c r="J28" s="287">
        <v>745000</v>
      </c>
      <c r="K28" s="260">
        <v>845000</v>
      </c>
    </row>
    <row r="29" spans="1:11" ht="18" customHeight="1" x14ac:dyDescent="0.25">
      <c r="A29" s="127">
        <v>25</v>
      </c>
      <c r="B29" s="128" t="s">
        <v>173</v>
      </c>
      <c r="C29" s="129" t="s">
        <v>174</v>
      </c>
      <c r="D29" s="130">
        <v>36383</v>
      </c>
      <c r="E29" s="306" t="s">
        <v>604</v>
      </c>
      <c r="F29" s="131">
        <v>7.52</v>
      </c>
      <c r="G29" s="132">
        <v>87</v>
      </c>
      <c r="H29" s="134" t="s">
        <v>467</v>
      </c>
      <c r="I29" s="287">
        <f t="shared" si="0"/>
        <v>4225000</v>
      </c>
      <c r="J29" s="287">
        <v>745000</v>
      </c>
      <c r="K29" s="260">
        <v>845000</v>
      </c>
    </row>
    <row r="30" spans="1:11" ht="18" customHeight="1" x14ac:dyDescent="0.25">
      <c r="A30" s="127">
        <v>26</v>
      </c>
      <c r="B30" s="128" t="s">
        <v>175</v>
      </c>
      <c r="C30" s="129" t="s">
        <v>176</v>
      </c>
      <c r="D30" s="130" t="s">
        <v>177</v>
      </c>
      <c r="E30" s="306" t="s">
        <v>604</v>
      </c>
      <c r="F30" s="131">
        <v>7.52</v>
      </c>
      <c r="G30" s="132">
        <v>82</v>
      </c>
      <c r="H30" s="134" t="s">
        <v>467</v>
      </c>
      <c r="I30" s="287">
        <f t="shared" si="0"/>
        <v>4225000</v>
      </c>
      <c r="J30" s="287">
        <v>745000</v>
      </c>
      <c r="K30" s="260">
        <v>845000</v>
      </c>
    </row>
    <row r="31" spans="1:11" ht="18" customHeight="1" x14ac:dyDescent="0.25">
      <c r="A31" s="127">
        <v>27</v>
      </c>
      <c r="B31" s="128" t="s">
        <v>178</v>
      </c>
      <c r="C31" s="129" t="s">
        <v>179</v>
      </c>
      <c r="D31" s="130" t="s">
        <v>180</v>
      </c>
      <c r="E31" s="306" t="s">
        <v>604</v>
      </c>
      <c r="F31" s="131">
        <v>7.72</v>
      </c>
      <c r="G31" s="132">
        <v>90</v>
      </c>
      <c r="H31" s="134" t="s">
        <v>467</v>
      </c>
      <c r="I31" s="287">
        <f t="shared" si="0"/>
        <v>4225000</v>
      </c>
      <c r="J31" s="287">
        <v>745000</v>
      </c>
      <c r="K31" s="260">
        <v>845000</v>
      </c>
    </row>
    <row r="32" spans="1:11" ht="18" customHeight="1" x14ac:dyDescent="0.25">
      <c r="A32" s="127">
        <v>28</v>
      </c>
      <c r="B32" s="128" t="s">
        <v>67</v>
      </c>
      <c r="C32" s="129" t="s">
        <v>181</v>
      </c>
      <c r="D32" s="130" t="s">
        <v>182</v>
      </c>
      <c r="E32" s="306" t="s">
        <v>604</v>
      </c>
      <c r="F32" s="131">
        <v>7.6</v>
      </c>
      <c r="G32" s="132">
        <v>82</v>
      </c>
      <c r="H32" s="134" t="s">
        <v>467</v>
      </c>
      <c r="I32" s="287">
        <f t="shared" si="0"/>
        <v>4225000</v>
      </c>
      <c r="J32" s="287">
        <v>745000</v>
      </c>
      <c r="K32" s="260">
        <v>845000</v>
      </c>
    </row>
    <row r="33" spans="1:11" ht="18" customHeight="1" x14ac:dyDescent="0.25">
      <c r="A33" s="127">
        <v>29</v>
      </c>
      <c r="B33" s="128" t="s">
        <v>183</v>
      </c>
      <c r="C33" s="129" t="s">
        <v>184</v>
      </c>
      <c r="D33" s="130">
        <v>36381</v>
      </c>
      <c r="E33" s="306" t="s">
        <v>604</v>
      </c>
      <c r="F33" s="131">
        <v>8.1300000000000008</v>
      </c>
      <c r="G33" s="132">
        <v>94</v>
      </c>
      <c r="H33" s="134" t="s">
        <v>468</v>
      </c>
      <c r="I33" s="287">
        <f t="shared" si="0"/>
        <v>4225000</v>
      </c>
      <c r="J33" s="287">
        <v>745000</v>
      </c>
      <c r="K33" s="260">
        <v>845000</v>
      </c>
    </row>
    <row r="34" spans="1:11" ht="18" customHeight="1" x14ac:dyDescent="0.25">
      <c r="A34" s="127">
        <v>30</v>
      </c>
      <c r="B34" s="128" t="s">
        <v>20</v>
      </c>
      <c r="C34" s="129" t="s">
        <v>185</v>
      </c>
      <c r="D34" s="130" t="s">
        <v>186</v>
      </c>
      <c r="E34" s="306" t="s">
        <v>604</v>
      </c>
      <c r="F34" s="131">
        <v>7.58</v>
      </c>
      <c r="G34" s="132">
        <v>82</v>
      </c>
      <c r="H34" s="134" t="s">
        <v>467</v>
      </c>
      <c r="I34" s="287">
        <f t="shared" si="0"/>
        <v>4225000</v>
      </c>
      <c r="J34" s="287">
        <v>745000</v>
      </c>
      <c r="K34" s="260">
        <v>845000</v>
      </c>
    </row>
    <row r="35" spans="1:11" s="261" customFormat="1" ht="18" customHeight="1" x14ac:dyDescent="0.25">
      <c r="A35" s="127">
        <v>31</v>
      </c>
      <c r="B35" s="128" t="s">
        <v>477</v>
      </c>
      <c r="C35" s="129" t="s">
        <v>97</v>
      </c>
      <c r="D35" s="130">
        <v>36416</v>
      </c>
      <c r="E35" s="306" t="s">
        <v>604</v>
      </c>
      <c r="F35" s="131">
        <v>7.52</v>
      </c>
      <c r="G35" s="132">
        <v>80</v>
      </c>
      <c r="H35" s="134" t="s">
        <v>467</v>
      </c>
      <c r="I35" s="287">
        <f t="shared" si="0"/>
        <v>4225000</v>
      </c>
      <c r="J35" s="287">
        <v>745000</v>
      </c>
      <c r="K35" s="260">
        <v>845000</v>
      </c>
    </row>
    <row r="36" spans="1:11" ht="18" hidden="1" customHeight="1" x14ac:dyDescent="0.25">
      <c r="A36" s="127">
        <v>32</v>
      </c>
      <c r="B36" s="128" t="s">
        <v>188</v>
      </c>
      <c r="C36" s="129" t="s">
        <v>100</v>
      </c>
      <c r="D36" s="130" t="s">
        <v>138</v>
      </c>
      <c r="E36" s="306" t="s">
        <v>605</v>
      </c>
      <c r="F36" s="131">
        <v>7.75</v>
      </c>
      <c r="G36" s="132">
        <v>80</v>
      </c>
      <c r="H36" s="134" t="s">
        <v>467</v>
      </c>
      <c r="I36" s="287">
        <f t="shared" si="0"/>
        <v>4225000</v>
      </c>
      <c r="J36" s="287">
        <v>745000</v>
      </c>
      <c r="K36" s="260">
        <v>845000</v>
      </c>
    </row>
    <row r="37" spans="1:11" ht="18" hidden="1" customHeight="1" x14ac:dyDescent="0.25">
      <c r="A37" s="127">
        <v>33</v>
      </c>
      <c r="B37" s="128" t="s">
        <v>189</v>
      </c>
      <c r="C37" s="129" t="s">
        <v>100</v>
      </c>
      <c r="D37" s="130">
        <v>36374</v>
      </c>
      <c r="E37" s="306" t="s">
        <v>605</v>
      </c>
      <c r="F37" s="131">
        <v>7.83</v>
      </c>
      <c r="G37" s="132">
        <v>78</v>
      </c>
      <c r="H37" s="134" t="s">
        <v>467</v>
      </c>
      <c r="I37" s="287">
        <f t="shared" si="0"/>
        <v>4225000</v>
      </c>
      <c r="J37" s="287">
        <v>745000</v>
      </c>
      <c r="K37" s="260">
        <v>845000</v>
      </c>
    </row>
    <row r="38" spans="1:11" ht="18" hidden="1" customHeight="1" x14ac:dyDescent="0.25">
      <c r="A38" s="127">
        <v>34</v>
      </c>
      <c r="B38" s="128" t="s">
        <v>190</v>
      </c>
      <c r="C38" s="129" t="s">
        <v>191</v>
      </c>
      <c r="D38" s="130">
        <v>36222</v>
      </c>
      <c r="E38" s="306" t="s">
        <v>605</v>
      </c>
      <c r="F38" s="131">
        <v>7.87</v>
      </c>
      <c r="G38" s="132">
        <v>90</v>
      </c>
      <c r="H38" s="134" t="s">
        <v>467</v>
      </c>
      <c r="I38" s="287">
        <f t="shared" si="0"/>
        <v>4225000</v>
      </c>
      <c r="J38" s="287">
        <v>745000</v>
      </c>
      <c r="K38" s="260">
        <v>845000</v>
      </c>
    </row>
    <row r="39" spans="1:11" ht="18" hidden="1" customHeight="1" x14ac:dyDescent="0.25">
      <c r="A39" s="127">
        <v>35</v>
      </c>
      <c r="B39" s="128" t="s">
        <v>192</v>
      </c>
      <c r="C39" s="129" t="s">
        <v>193</v>
      </c>
      <c r="D39" s="130">
        <v>36161</v>
      </c>
      <c r="E39" s="306" t="s">
        <v>605</v>
      </c>
      <c r="F39" s="131">
        <v>8.0299999999999994</v>
      </c>
      <c r="G39" s="132">
        <v>80</v>
      </c>
      <c r="H39" s="134" t="s">
        <v>468</v>
      </c>
      <c r="I39" s="287">
        <f t="shared" si="0"/>
        <v>4225000</v>
      </c>
      <c r="J39" s="287">
        <v>745000</v>
      </c>
      <c r="K39" s="260">
        <v>845000</v>
      </c>
    </row>
    <row r="40" spans="1:11" ht="18" hidden="1" customHeight="1" x14ac:dyDescent="0.25">
      <c r="A40" s="127">
        <v>36</v>
      </c>
      <c r="B40" s="128" t="s">
        <v>194</v>
      </c>
      <c r="C40" s="129" t="s">
        <v>195</v>
      </c>
      <c r="D40" s="130">
        <v>36170</v>
      </c>
      <c r="E40" s="306" t="s">
        <v>605</v>
      </c>
      <c r="F40" s="131">
        <v>7.73</v>
      </c>
      <c r="G40" s="132">
        <v>80</v>
      </c>
      <c r="H40" s="134" t="s">
        <v>467</v>
      </c>
      <c r="I40" s="287">
        <f t="shared" si="0"/>
        <v>4225000</v>
      </c>
      <c r="J40" s="287">
        <v>745000</v>
      </c>
      <c r="K40" s="260">
        <v>845000</v>
      </c>
    </row>
    <row r="41" spans="1:11" ht="18" hidden="1" customHeight="1" x14ac:dyDescent="0.25">
      <c r="A41" s="127">
        <v>37</v>
      </c>
      <c r="B41" s="128" t="s">
        <v>196</v>
      </c>
      <c r="C41" s="129" t="s">
        <v>74</v>
      </c>
      <c r="D41" s="130" t="s">
        <v>197</v>
      </c>
      <c r="E41" s="306" t="s">
        <v>605</v>
      </c>
      <c r="F41" s="131">
        <v>7.88</v>
      </c>
      <c r="G41" s="132">
        <v>86</v>
      </c>
      <c r="H41" s="134" t="s">
        <v>467</v>
      </c>
      <c r="I41" s="287">
        <f t="shared" si="0"/>
        <v>4225000</v>
      </c>
      <c r="J41" s="287">
        <v>745000</v>
      </c>
      <c r="K41" s="260">
        <v>845000</v>
      </c>
    </row>
    <row r="42" spans="1:11" ht="18" hidden="1" customHeight="1" x14ac:dyDescent="0.25">
      <c r="A42" s="127">
        <v>38</v>
      </c>
      <c r="B42" s="128" t="s">
        <v>198</v>
      </c>
      <c r="C42" s="129" t="s">
        <v>199</v>
      </c>
      <c r="D42" s="130" t="s">
        <v>200</v>
      </c>
      <c r="E42" s="306" t="s">
        <v>605</v>
      </c>
      <c r="F42" s="131">
        <v>8.06</v>
      </c>
      <c r="G42" s="132">
        <v>80</v>
      </c>
      <c r="H42" s="134" t="s">
        <v>468</v>
      </c>
      <c r="I42" s="287">
        <f t="shared" si="0"/>
        <v>4225000</v>
      </c>
      <c r="J42" s="287">
        <v>745000</v>
      </c>
      <c r="K42" s="260">
        <v>845000</v>
      </c>
    </row>
    <row r="43" spans="1:11" ht="18" hidden="1" customHeight="1" x14ac:dyDescent="0.25">
      <c r="A43" s="127">
        <v>39</v>
      </c>
      <c r="B43" s="128" t="s">
        <v>201</v>
      </c>
      <c r="C43" s="129" t="s">
        <v>128</v>
      </c>
      <c r="D43" s="130" t="s">
        <v>202</v>
      </c>
      <c r="E43" s="306" t="s">
        <v>605</v>
      </c>
      <c r="F43" s="131">
        <v>7.76</v>
      </c>
      <c r="G43" s="132">
        <v>78</v>
      </c>
      <c r="H43" s="134" t="s">
        <v>467</v>
      </c>
      <c r="I43" s="287">
        <f t="shared" si="0"/>
        <v>4225000</v>
      </c>
      <c r="J43" s="287">
        <v>745000</v>
      </c>
      <c r="K43" s="260">
        <v>845000</v>
      </c>
    </row>
    <row r="44" spans="1:11" ht="18" hidden="1" customHeight="1" x14ac:dyDescent="0.25">
      <c r="A44" s="127">
        <v>40</v>
      </c>
      <c r="B44" s="128" t="s">
        <v>203</v>
      </c>
      <c r="C44" s="129" t="s">
        <v>128</v>
      </c>
      <c r="D44" s="130" t="s">
        <v>204</v>
      </c>
      <c r="E44" s="306" t="s">
        <v>605</v>
      </c>
      <c r="F44" s="131">
        <v>7.78</v>
      </c>
      <c r="G44" s="132">
        <v>80</v>
      </c>
      <c r="H44" s="134" t="s">
        <v>467</v>
      </c>
      <c r="I44" s="287">
        <f t="shared" si="0"/>
        <v>4225000</v>
      </c>
      <c r="J44" s="287">
        <v>745000</v>
      </c>
      <c r="K44" s="260">
        <v>845000</v>
      </c>
    </row>
    <row r="45" spans="1:11" ht="18" hidden="1" customHeight="1" x14ac:dyDescent="0.25">
      <c r="A45" s="127">
        <v>41</v>
      </c>
      <c r="B45" s="128" t="s">
        <v>205</v>
      </c>
      <c r="C45" s="129" t="s">
        <v>59</v>
      </c>
      <c r="D45" s="130">
        <v>36199</v>
      </c>
      <c r="E45" s="306" t="s">
        <v>605</v>
      </c>
      <c r="F45" s="131">
        <v>7.7</v>
      </c>
      <c r="G45" s="132">
        <v>83</v>
      </c>
      <c r="H45" s="134" t="s">
        <v>467</v>
      </c>
      <c r="I45" s="287">
        <f t="shared" si="0"/>
        <v>4225000</v>
      </c>
      <c r="J45" s="287">
        <v>745000</v>
      </c>
      <c r="K45" s="260">
        <v>845000</v>
      </c>
    </row>
    <row r="46" spans="1:11" ht="18" hidden="1" customHeight="1" x14ac:dyDescent="0.25">
      <c r="A46" s="127">
        <v>42</v>
      </c>
      <c r="B46" s="128" t="s">
        <v>206</v>
      </c>
      <c r="C46" s="129" t="s">
        <v>207</v>
      </c>
      <c r="D46" s="130" t="s">
        <v>208</v>
      </c>
      <c r="E46" s="306" t="s">
        <v>605</v>
      </c>
      <c r="F46" s="131">
        <v>8.2200000000000006</v>
      </c>
      <c r="G46" s="132">
        <v>85</v>
      </c>
      <c r="H46" s="134" t="s">
        <v>468</v>
      </c>
      <c r="I46" s="287">
        <f t="shared" si="0"/>
        <v>4225000</v>
      </c>
      <c r="J46" s="287">
        <v>745000</v>
      </c>
      <c r="K46" s="260">
        <v>845000</v>
      </c>
    </row>
    <row r="47" spans="1:11" ht="18" hidden="1" customHeight="1" x14ac:dyDescent="0.25">
      <c r="A47" s="127">
        <v>43</v>
      </c>
      <c r="B47" s="128" t="s">
        <v>209</v>
      </c>
      <c r="C47" s="129" t="s">
        <v>210</v>
      </c>
      <c r="D47" s="136" t="s">
        <v>211</v>
      </c>
      <c r="E47" s="306" t="s">
        <v>605</v>
      </c>
      <c r="F47" s="137">
        <v>7.83</v>
      </c>
      <c r="G47" s="138">
        <v>80</v>
      </c>
      <c r="H47" s="134" t="s">
        <v>467</v>
      </c>
      <c r="I47" s="287">
        <f t="shared" si="0"/>
        <v>4225000</v>
      </c>
      <c r="J47" s="287">
        <v>745000</v>
      </c>
      <c r="K47" s="260">
        <v>845000</v>
      </c>
    </row>
    <row r="48" spans="1:11" ht="18" hidden="1" customHeight="1" x14ac:dyDescent="0.25">
      <c r="A48" s="127">
        <v>44</v>
      </c>
      <c r="B48" s="128" t="s">
        <v>212</v>
      </c>
      <c r="C48" s="129" t="s">
        <v>86</v>
      </c>
      <c r="D48" s="130" t="s">
        <v>213</v>
      </c>
      <c r="E48" s="306" t="s">
        <v>605</v>
      </c>
      <c r="F48" s="131">
        <v>8.07</v>
      </c>
      <c r="G48" s="132">
        <v>80</v>
      </c>
      <c r="H48" s="134" t="s">
        <v>468</v>
      </c>
      <c r="I48" s="287">
        <f t="shared" si="0"/>
        <v>4225000</v>
      </c>
      <c r="J48" s="287">
        <v>745000</v>
      </c>
      <c r="K48" s="260">
        <v>845000</v>
      </c>
    </row>
    <row r="49" spans="1:11" ht="18" hidden="1" customHeight="1" x14ac:dyDescent="0.25">
      <c r="A49" s="127">
        <v>45</v>
      </c>
      <c r="B49" s="128" t="s">
        <v>92</v>
      </c>
      <c r="C49" s="129" t="s">
        <v>215</v>
      </c>
      <c r="D49" s="130">
        <v>36314</v>
      </c>
      <c r="E49" s="306" t="s">
        <v>606</v>
      </c>
      <c r="F49" s="131">
        <v>7.81</v>
      </c>
      <c r="G49" s="132">
        <v>82</v>
      </c>
      <c r="H49" s="134" t="s">
        <v>467</v>
      </c>
      <c r="I49" s="287">
        <f t="shared" si="0"/>
        <v>4225000</v>
      </c>
      <c r="J49" s="287">
        <v>745000</v>
      </c>
      <c r="K49" s="260">
        <v>845000</v>
      </c>
    </row>
    <row r="50" spans="1:11" ht="18" hidden="1" customHeight="1" x14ac:dyDescent="0.25">
      <c r="A50" s="127">
        <v>46</v>
      </c>
      <c r="B50" s="128" t="s">
        <v>20</v>
      </c>
      <c r="C50" s="129" t="s">
        <v>74</v>
      </c>
      <c r="D50" s="136">
        <v>36199</v>
      </c>
      <c r="E50" s="306" t="s">
        <v>606</v>
      </c>
      <c r="F50" s="137">
        <v>7.99</v>
      </c>
      <c r="G50" s="138">
        <v>84</v>
      </c>
      <c r="H50" s="134" t="s">
        <v>467</v>
      </c>
      <c r="I50" s="287">
        <f t="shared" si="0"/>
        <v>4225000</v>
      </c>
      <c r="J50" s="287">
        <v>745000</v>
      </c>
      <c r="K50" s="260">
        <v>845000</v>
      </c>
    </row>
    <row r="51" spans="1:11" ht="18" hidden="1" customHeight="1" x14ac:dyDescent="0.25">
      <c r="A51" s="127">
        <v>47</v>
      </c>
      <c r="B51" s="128" t="s">
        <v>216</v>
      </c>
      <c r="C51" s="129" t="s">
        <v>31</v>
      </c>
      <c r="D51" s="130">
        <v>36411</v>
      </c>
      <c r="E51" s="306" t="s">
        <v>606</v>
      </c>
      <c r="F51" s="131">
        <v>8.2799999999999994</v>
      </c>
      <c r="G51" s="132">
        <v>92</v>
      </c>
      <c r="H51" s="134" t="s">
        <v>468</v>
      </c>
      <c r="I51" s="287">
        <f t="shared" si="0"/>
        <v>4225000</v>
      </c>
      <c r="J51" s="287">
        <v>745000</v>
      </c>
      <c r="K51" s="260">
        <v>845000</v>
      </c>
    </row>
    <row r="52" spans="1:11" ht="18" hidden="1" customHeight="1" x14ac:dyDescent="0.25">
      <c r="A52" s="127">
        <v>48</v>
      </c>
      <c r="B52" s="128" t="s">
        <v>201</v>
      </c>
      <c r="C52" s="129" t="s">
        <v>56</v>
      </c>
      <c r="D52" s="130">
        <v>36194</v>
      </c>
      <c r="E52" s="306" t="s">
        <v>606</v>
      </c>
      <c r="F52" s="131">
        <v>7.93</v>
      </c>
      <c r="G52" s="132">
        <v>85</v>
      </c>
      <c r="H52" s="134" t="s">
        <v>467</v>
      </c>
      <c r="I52" s="287">
        <f t="shared" si="0"/>
        <v>4225000</v>
      </c>
      <c r="J52" s="287">
        <v>745000</v>
      </c>
      <c r="K52" s="260">
        <v>845000</v>
      </c>
    </row>
    <row r="53" spans="1:11" ht="18" hidden="1" customHeight="1" x14ac:dyDescent="0.25">
      <c r="A53" s="127">
        <v>49</v>
      </c>
      <c r="B53" s="128" t="s">
        <v>217</v>
      </c>
      <c r="C53" s="129" t="s">
        <v>210</v>
      </c>
      <c r="D53" s="130">
        <v>36342</v>
      </c>
      <c r="E53" s="306" t="s">
        <v>606</v>
      </c>
      <c r="F53" s="131">
        <v>8.07</v>
      </c>
      <c r="G53" s="132">
        <v>85</v>
      </c>
      <c r="H53" s="134" t="s">
        <v>468</v>
      </c>
      <c r="I53" s="287">
        <f t="shared" si="0"/>
        <v>4225000</v>
      </c>
      <c r="J53" s="287">
        <v>745000</v>
      </c>
      <c r="K53" s="260">
        <v>845000</v>
      </c>
    </row>
    <row r="54" spans="1:11" ht="18" hidden="1" customHeight="1" x14ac:dyDescent="0.25">
      <c r="A54" s="127">
        <v>50</v>
      </c>
      <c r="B54" s="128" t="s">
        <v>220</v>
      </c>
      <c r="C54" s="129" t="s">
        <v>97</v>
      </c>
      <c r="D54" s="130" t="s">
        <v>221</v>
      </c>
      <c r="E54" s="306" t="s">
        <v>606</v>
      </c>
      <c r="F54" s="131">
        <v>8.19</v>
      </c>
      <c r="G54" s="132">
        <v>90</v>
      </c>
      <c r="H54" s="134" t="s">
        <v>468</v>
      </c>
      <c r="I54" s="287">
        <f t="shared" si="0"/>
        <v>4225000</v>
      </c>
      <c r="J54" s="287">
        <v>745000</v>
      </c>
      <c r="K54" s="260">
        <v>845000</v>
      </c>
    </row>
    <row r="55" spans="1:11" ht="18" hidden="1" customHeight="1" x14ac:dyDescent="0.25">
      <c r="A55" s="127">
        <v>51</v>
      </c>
      <c r="B55" s="128" t="s">
        <v>14</v>
      </c>
      <c r="C55" s="129" t="s">
        <v>97</v>
      </c>
      <c r="D55" s="130" t="s">
        <v>222</v>
      </c>
      <c r="E55" s="306" t="s">
        <v>606</v>
      </c>
      <c r="F55" s="131">
        <v>7.83</v>
      </c>
      <c r="G55" s="132">
        <v>82</v>
      </c>
      <c r="H55" s="134" t="s">
        <v>467</v>
      </c>
      <c r="I55" s="287">
        <f t="shared" si="0"/>
        <v>4225000</v>
      </c>
      <c r="J55" s="287">
        <v>745000</v>
      </c>
      <c r="K55" s="260">
        <v>845000</v>
      </c>
    </row>
    <row r="56" spans="1:11" ht="18" hidden="1" customHeight="1" x14ac:dyDescent="0.25">
      <c r="A56" s="127">
        <v>52</v>
      </c>
      <c r="B56" s="128" t="s">
        <v>73</v>
      </c>
      <c r="C56" s="129" t="s">
        <v>223</v>
      </c>
      <c r="D56" s="130" t="s">
        <v>224</v>
      </c>
      <c r="E56" s="306" t="s">
        <v>606</v>
      </c>
      <c r="F56" s="131">
        <v>8.2100000000000009</v>
      </c>
      <c r="G56" s="132">
        <v>93</v>
      </c>
      <c r="H56" s="134" t="s">
        <v>468</v>
      </c>
      <c r="I56" s="287">
        <f t="shared" si="0"/>
        <v>4225000</v>
      </c>
      <c r="J56" s="287">
        <v>745000</v>
      </c>
      <c r="K56" s="260">
        <v>845000</v>
      </c>
    </row>
    <row r="57" spans="1:11" ht="18" hidden="1" customHeight="1" x14ac:dyDescent="0.25">
      <c r="A57" s="127">
        <v>53</v>
      </c>
      <c r="B57" s="128" t="s">
        <v>44</v>
      </c>
      <c r="C57" s="129" t="s">
        <v>225</v>
      </c>
      <c r="D57" s="130">
        <v>36169</v>
      </c>
      <c r="E57" s="306" t="s">
        <v>606</v>
      </c>
      <c r="F57" s="131">
        <v>7.83</v>
      </c>
      <c r="G57" s="132">
        <v>81</v>
      </c>
      <c r="H57" s="134" t="s">
        <v>467</v>
      </c>
      <c r="I57" s="287">
        <f t="shared" si="0"/>
        <v>4225000</v>
      </c>
      <c r="J57" s="287">
        <v>745000</v>
      </c>
      <c r="K57" s="260">
        <v>845000</v>
      </c>
    </row>
    <row r="58" spans="1:11" ht="18" hidden="1" customHeight="1" x14ac:dyDescent="0.25">
      <c r="A58" s="127">
        <v>54</v>
      </c>
      <c r="B58" s="128" t="s">
        <v>30</v>
      </c>
      <c r="C58" s="129" t="s">
        <v>226</v>
      </c>
      <c r="D58" s="130">
        <v>36465</v>
      </c>
      <c r="E58" s="306" t="s">
        <v>606</v>
      </c>
      <c r="F58" s="131">
        <v>7.71</v>
      </c>
      <c r="G58" s="132">
        <v>80</v>
      </c>
      <c r="H58" s="134" t="s">
        <v>467</v>
      </c>
      <c r="I58" s="287">
        <f t="shared" si="0"/>
        <v>4225000</v>
      </c>
      <c r="J58" s="287">
        <v>745000</v>
      </c>
      <c r="K58" s="260">
        <v>845000</v>
      </c>
    </row>
    <row r="59" spans="1:11" s="261" customFormat="1" ht="18" hidden="1" customHeight="1" x14ac:dyDescent="0.25">
      <c r="A59" s="127">
        <v>55</v>
      </c>
      <c r="B59" s="128" t="s">
        <v>479</v>
      </c>
      <c r="C59" s="129" t="s">
        <v>86</v>
      </c>
      <c r="D59" s="130">
        <v>36395</v>
      </c>
      <c r="E59" s="306" t="s">
        <v>606</v>
      </c>
      <c r="F59" s="131">
        <v>7.87</v>
      </c>
      <c r="G59" s="132">
        <v>81</v>
      </c>
      <c r="H59" s="134" t="s">
        <v>467</v>
      </c>
      <c r="I59" s="287">
        <f t="shared" si="0"/>
        <v>4225000</v>
      </c>
      <c r="J59" s="287">
        <v>745000</v>
      </c>
      <c r="K59" s="260">
        <v>845000</v>
      </c>
    </row>
    <row r="60" spans="1:11" ht="18" hidden="1" customHeight="1" x14ac:dyDescent="0.25">
      <c r="A60" s="127">
        <v>56</v>
      </c>
      <c r="B60" s="139" t="s">
        <v>228</v>
      </c>
      <c r="C60" s="140" t="s">
        <v>100</v>
      </c>
      <c r="D60" s="136" t="s">
        <v>229</v>
      </c>
      <c r="E60" s="306" t="s">
        <v>607</v>
      </c>
      <c r="F60" s="137">
        <v>7.25</v>
      </c>
      <c r="G60" s="138">
        <v>95</v>
      </c>
      <c r="H60" s="134" t="s">
        <v>467</v>
      </c>
      <c r="I60" s="287">
        <f t="shared" si="0"/>
        <v>3550000</v>
      </c>
      <c r="J60" s="287">
        <v>745000</v>
      </c>
      <c r="K60" s="260">
        <v>710000</v>
      </c>
    </row>
    <row r="61" spans="1:11" ht="18" hidden="1" customHeight="1" x14ac:dyDescent="0.25">
      <c r="A61" s="127">
        <v>57</v>
      </c>
      <c r="B61" s="139" t="s">
        <v>65</v>
      </c>
      <c r="C61" s="140" t="s">
        <v>215</v>
      </c>
      <c r="D61" s="136" t="s">
        <v>230</v>
      </c>
      <c r="E61" s="306" t="s">
        <v>607</v>
      </c>
      <c r="F61" s="137">
        <v>7.89</v>
      </c>
      <c r="G61" s="138">
        <v>89</v>
      </c>
      <c r="H61" s="134" t="s">
        <v>467</v>
      </c>
      <c r="I61" s="287">
        <f t="shared" si="0"/>
        <v>3550000</v>
      </c>
      <c r="J61" s="287">
        <v>745000</v>
      </c>
      <c r="K61" s="260">
        <v>710000</v>
      </c>
    </row>
    <row r="62" spans="1:11" ht="18" hidden="1" customHeight="1" x14ac:dyDescent="0.25">
      <c r="A62" s="127">
        <v>58</v>
      </c>
      <c r="B62" s="139" t="s">
        <v>212</v>
      </c>
      <c r="C62" s="140" t="s">
        <v>231</v>
      </c>
      <c r="D62" s="136" t="s">
        <v>232</v>
      </c>
      <c r="E62" s="306" t="s">
        <v>607</v>
      </c>
      <c r="F62" s="137">
        <v>7.04</v>
      </c>
      <c r="G62" s="138">
        <v>80</v>
      </c>
      <c r="H62" s="134" t="s">
        <v>467</v>
      </c>
      <c r="I62" s="287">
        <f t="shared" si="0"/>
        <v>3550000</v>
      </c>
      <c r="J62" s="287">
        <v>745000</v>
      </c>
      <c r="K62" s="260">
        <v>710000</v>
      </c>
    </row>
    <row r="63" spans="1:11" ht="18" hidden="1" customHeight="1" x14ac:dyDescent="0.25">
      <c r="A63" s="127">
        <v>59</v>
      </c>
      <c r="B63" s="139" t="s">
        <v>233</v>
      </c>
      <c r="C63" s="140" t="s">
        <v>181</v>
      </c>
      <c r="D63" s="136">
        <v>36084</v>
      </c>
      <c r="E63" s="306" t="s">
        <v>607</v>
      </c>
      <c r="F63" s="137">
        <v>7.49</v>
      </c>
      <c r="G63" s="138">
        <v>91</v>
      </c>
      <c r="H63" s="134" t="s">
        <v>467</v>
      </c>
      <c r="I63" s="287">
        <f t="shared" si="0"/>
        <v>3550000</v>
      </c>
      <c r="J63" s="287">
        <v>745000</v>
      </c>
      <c r="K63" s="260">
        <v>710000</v>
      </c>
    </row>
    <row r="64" spans="1:11" ht="18" hidden="1" customHeight="1" x14ac:dyDescent="0.25">
      <c r="A64" s="127">
        <v>60</v>
      </c>
      <c r="B64" s="139" t="s">
        <v>234</v>
      </c>
      <c r="C64" s="140" t="s">
        <v>235</v>
      </c>
      <c r="D64" s="136">
        <v>35491</v>
      </c>
      <c r="E64" s="306" t="s">
        <v>607</v>
      </c>
      <c r="F64" s="137">
        <v>8.23</v>
      </c>
      <c r="G64" s="138">
        <v>86</v>
      </c>
      <c r="H64" s="134" t="s">
        <v>468</v>
      </c>
      <c r="I64" s="287">
        <f t="shared" si="0"/>
        <v>3550000</v>
      </c>
      <c r="J64" s="287">
        <v>745000</v>
      </c>
      <c r="K64" s="260">
        <v>710000</v>
      </c>
    </row>
    <row r="65" spans="1:11" ht="18" hidden="1" customHeight="1" x14ac:dyDescent="0.25">
      <c r="A65" s="127">
        <v>61</v>
      </c>
      <c r="B65" s="139" t="s">
        <v>236</v>
      </c>
      <c r="C65" s="140" t="s">
        <v>237</v>
      </c>
      <c r="D65" s="136">
        <v>36660</v>
      </c>
      <c r="E65" s="306" t="s">
        <v>607</v>
      </c>
      <c r="F65" s="137">
        <v>7.56</v>
      </c>
      <c r="G65" s="138">
        <v>82</v>
      </c>
      <c r="H65" s="134" t="s">
        <v>467</v>
      </c>
      <c r="I65" s="287">
        <f t="shared" si="0"/>
        <v>3550000</v>
      </c>
      <c r="J65" s="287">
        <v>745000</v>
      </c>
      <c r="K65" s="260">
        <v>710000</v>
      </c>
    </row>
    <row r="66" spans="1:11" ht="18" hidden="1" customHeight="1" x14ac:dyDescent="0.25">
      <c r="A66" s="127">
        <v>62</v>
      </c>
      <c r="B66" s="139" t="s">
        <v>238</v>
      </c>
      <c r="C66" s="140" t="s">
        <v>239</v>
      </c>
      <c r="D66" s="136" t="s">
        <v>240</v>
      </c>
      <c r="E66" s="306" t="s">
        <v>607</v>
      </c>
      <c r="F66" s="137">
        <v>7.95</v>
      </c>
      <c r="G66" s="138">
        <v>84</v>
      </c>
      <c r="H66" s="134" t="s">
        <v>467</v>
      </c>
      <c r="I66" s="287">
        <f t="shared" si="0"/>
        <v>3550000</v>
      </c>
      <c r="J66" s="287">
        <v>745000</v>
      </c>
      <c r="K66" s="260">
        <v>710000</v>
      </c>
    </row>
    <row r="67" spans="1:11" ht="18" hidden="1" customHeight="1" x14ac:dyDescent="0.25">
      <c r="A67" s="127">
        <v>63</v>
      </c>
      <c r="B67" s="139" t="s">
        <v>243</v>
      </c>
      <c r="C67" s="140" t="s">
        <v>231</v>
      </c>
      <c r="D67" s="136">
        <v>36662</v>
      </c>
      <c r="E67" s="306" t="s">
        <v>608</v>
      </c>
      <c r="F67" s="137">
        <v>7.27</v>
      </c>
      <c r="G67" s="138">
        <v>81</v>
      </c>
      <c r="H67" s="134" t="s">
        <v>467</v>
      </c>
      <c r="I67" s="287">
        <f t="shared" si="0"/>
        <v>4225000</v>
      </c>
      <c r="J67" s="287">
        <v>745000</v>
      </c>
      <c r="K67" s="260">
        <v>845000</v>
      </c>
    </row>
    <row r="68" spans="1:11" ht="18" hidden="1" customHeight="1" x14ac:dyDescent="0.25">
      <c r="A68" s="127">
        <v>64</v>
      </c>
      <c r="B68" s="139" t="s">
        <v>244</v>
      </c>
      <c r="C68" s="140" t="s">
        <v>245</v>
      </c>
      <c r="D68" s="136" t="s">
        <v>246</v>
      </c>
      <c r="E68" s="306" t="s">
        <v>608</v>
      </c>
      <c r="F68" s="137">
        <v>8.43</v>
      </c>
      <c r="G68" s="138">
        <v>92</v>
      </c>
      <c r="H68" s="134" t="s">
        <v>468</v>
      </c>
      <c r="I68" s="287">
        <f t="shared" si="0"/>
        <v>4225000</v>
      </c>
      <c r="J68" s="287">
        <v>745000</v>
      </c>
      <c r="K68" s="260">
        <v>845000</v>
      </c>
    </row>
    <row r="69" spans="1:11" ht="18" hidden="1" customHeight="1" x14ac:dyDescent="0.25">
      <c r="A69" s="127">
        <v>65</v>
      </c>
      <c r="B69" s="139" t="s">
        <v>248</v>
      </c>
      <c r="C69" s="140" t="s">
        <v>100</v>
      </c>
      <c r="D69" s="136" t="s">
        <v>249</v>
      </c>
      <c r="E69" s="306" t="s">
        <v>609</v>
      </c>
      <c r="F69" s="137">
        <v>7.43</v>
      </c>
      <c r="G69" s="138">
        <v>86</v>
      </c>
      <c r="H69" s="134" t="s">
        <v>467</v>
      </c>
      <c r="I69" s="287">
        <f t="shared" si="0"/>
        <v>4225000</v>
      </c>
      <c r="J69" s="287">
        <v>745000</v>
      </c>
      <c r="K69" s="260">
        <v>845000</v>
      </c>
    </row>
    <row r="70" spans="1:11" ht="18" hidden="1" customHeight="1" x14ac:dyDescent="0.25">
      <c r="A70" s="127">
        <v>66</v>
      </c>
      <c r="B70" s="139" t="s">
        <v>250</v>
      </c>
      <c r="C70" s="140" t="s">
        <v>100</v>
      </c>
      <c r="D70" s="136" t="s">
        <v>251</v>
      </c>
      <c r="E70" s="306" t="s">
        <v>609</v>
      </c>
      <c r="F70" s="137">
        <v>7.43</v>
      </c>
      <c r="G70" s="138">
        <v>83</v>
      </c>
      <c r="H70" s="134" t="s">
        <v>467</v>
      </c>
      <c r="I70" s="287">
        <f t="shared" ref="I70:I133" si="1">K70*5</f>
        <v>4225000</v>
      </c>
      <c r="J70" s="287">
        <v>745000</v>
      </c>
      <c r="K70" s="260">
        <v>845000</v>
      </c>
    </row>
    <row r="71" spans="1:11" ht="18" hidden="1" customHeight="1" x14ac:dyDescent="0.25">
      <c r="A71" s="127">
        <v>67</v>
      </c>
      <c r="B71" s="139" t="s">
        <v>44</v>
      </c>
      <c r="C71" s="140" t="s">
        <v>252</v>
      </c>
      <c r="D71" s="136" t="s">
        <v>253</v>
      </c>
      <c r="E71" s="306" t="s">
        <v>609</v>
      </c>
      <c r="F71" s="137">
        <v>7.21</v>
      </c>
      <c r="G71" s="138">
        <v>82</v>
      </c>
      <c r="H71" s="134" t="s">
        <v>467</v>
      </c>
      <c r="I71" s="287">
        <f t="shared" si="1"/>
        <v>4225000</v>
      </c>
      <c r="J71" s="287">
        <v>745000</v>
      </c>
      <c r="K71" s="260">
        <v>845000</v>
      </c>
    </row>
    <row r="72" spans="1:11" ht="18" hidden="1" customHeight="1" x14ac:dyDescent="0.25">
      <c r="A72" s="127">
        <v>68</v>
      </c>
      <c r="B72" s="139" t="s">
        <v>254</v>
      </c>
      <c r="C72" s="140" t="s">
        <v>255</v>
      </c>
      <c r="D72" s="136" t="s">
        <v>256</v>
      </c>
      <c r="E72" s="306" t="s">
        <v>609</v>
      </c>
      <c r="F72" s="137">
        <v>7.56</v>
      </c>
      <c r="G72" s="138">
        <v>91</v>
      </c>
      <c r="H72" s="134" t="s">
        <v>467</v>
      </c>
      <c r="I72" s="287">
        <f t="shared" si="1"/>
        <v>4225000</v>
      </c>
      <c r="J72" s="287">
        <v>745000</v>
      </c>
      <c r="K72" s="260">
        <v>845000</v>
      </c>
    </row>
    <row r="73" spans="1:11" ht="18" hidden="1" customHeight="1" x14ac:dyDescent="0.25">
      <c r="A73" s="127">
        <v>69</v>
      </c>
      <c r="B73" s="139" t="s">
        <v>257</v>
      </c>
      <c r="C73" s="140" t="s">
        <v>258</v>
      </c>
      <c r="D73" s="136" t="s">
        <v>259</v>
      </c>
      <c r="E73" s="306" t="s">
        <v>609</v>
      </c>
      <c r="F73" s="137">
        <v>7.19</v>
      </c>
      <c r="G73" s="138">
        <v>82</v>
      </c>
      <c r="H73" s="134" t="s">
        <v>467</v>
      </c>
      <c r="I73" s="287">
        <f t="shared" si="1"/>
        <v>4225000</v>
      </c>
      <c r="J73" s="287">
        <v>745000</v>
      </c>
      <c r="K73" s="260">
        <v>845000</v>
      </c>
    </row>
    <row r="74" spans="1:11" ht="18" hidden="1" customHeight="1" x14ac:dyDescent="0.25">
      <c r="A74" s="127">
        <v>70</v>
      </c>
      <c r="B74" s="139" t="s">
        <v>260</v>
      </c>
      <c r="C74" s="140" t="s">
        <v>261</v>
      </c>
      <c r="D74" s="136" t="s">
        <v>262</v>
      </c>
      <c r="E74" s="306" t="s">
        <v>609</v>
      </c>
      <c r="F74" s="137">
        <v>8.84</v>
      </c>
      <c r="G74" s="138">
        <v>84</v>
      </c>
      <c r="H74" s="134" t="s">
        <v>468</v>
      </c>
      <c r="I74" s="287">
        <f t="shared" si="1"/>
        <v>4225000</v>
      </c>
      <c r="J74" s="287">
        <v>745000</v>
      </c>
      <c r="K74" s="260">
        <v>845000</v>
      </c>
    </row>
    <row r="75" spans="1:11" ht="18" hidden="1" customHeight="1" x14ac:dyDescent="0.25">
      <c r="A75" s="127">
        <v>71</v>
      </c>
      <c r="B75" s="139" t="s">
        <v>263</v>
      </c>
      <c r="C75" s="140" t="s">
        <v>215</v>
      </c>
      <c r="D75" s="136" t="s">
        <v>264</v>
      </c>
      <c r="E75" s="306" t="s">
        <v>609</v>
      </c>
      <c r="F75" s="137">
        <v>7.3</v>
      </c>
      <c r="G75" s="138">
        <v>83</v>
      </c>
      <c r="H75" s="134" t="s">
        <v>467</v>
      </c>
      <c r="I75" s="287">
        <f t="shared" si="1"/>
        <v>4225000</v>
      </c>
      <c r="J75" s="287">
        <v>745000</v>
      </c>
      <c r="K75" s="260">
        <v>845000</v>
      </c>
    </row>
    <row r="76" spans="1:11" ht="18" hidden="1" customHeight="1" x14ac:dyDescent="0.25">
      <c r="A76" s="127">
        <v>72</v>
      </c>
      <c r="B76" s="139" t="s">
        <v>228</v>
      </c>
      <c r="C76" s="140" t="s">
        <v>51</v>
      </c>
      <c r="D76" s="136" t="s">
        <v>265</v>
      </c>
      <c r="E76" s="306" t="s">
        <v>609</v>
      </c>
      <c r="F76" s="137">
        <v>7.24</v>
      </c>
      <c r="G76" s="138">
        <v>82</v>
      </c>
      <c r="H76" s="134" t="s">
        <v>467</v>
      </c>
      <c r="I76" s="287">
        <f t="shared" si="1"/>
        <v>4225000</v>
      </c>
      <c r="J76" s="287">
        <v>745000</v>
      </c>
      <c r="K76" s="260">
        <v>845000</v>
      </c>
    </row>
    <row r="77" spans="1:11" ht="18" hidden="1" customHeight="1" x14ac:dyDescent="0.25">
      <c r="A77" s="127">
        <v>73</v>
      </c>
      <c r="B77" s="139" t="s">
        <v>266</v>
      </c>
      <c r="C77" s="140" t="s">
        <v>77</v>
      </c>
      <c r="D77" s="136" t="s">
        <v>267</v>
      </c>
      <c r="E77" s="306" t="s">
        <v>609</v>
      </c>
      <c r="F77" s="137">
        <v>7.98</v>
      </c>
      <c r="G77" s="138">
        <v>81</v>
      </c>
      <c r="H77" s="134" t="s">
        <v>467</v>
      </c>
      <c r="I77" s="287">
        <f t="shared" si="1"/>
        <v>4225000</v>
      </c>
      <c r="J77" s="287">
        <v>745000</v>
      </c>
      <c r="K77" s="260">
        <v>845000</v>
      </c>
    </row>
    <row r="78" spans="1:11" ht="18" hidden="1" customHeight="1" x14ac:dyDescent="0.25">
      <c r="A78" s="127">
        <v>74</v>
      </c>
      <c r="B78" s="139" t="s">
        <v>268</v>
      </c>
      <c r="C78" s="140" t="s">
        <v>269</v>
      </c>
      <c r="D78" s="136" t="s">
        <v>270</v>
      </c>
      <c r="E78" s="306" t="s">
        <v>609</v>
      </c>
      <c r="F78" s="137">
        <v>7.23</v>
      </c>
      <c r="G78" s="138">
        <v>81</v>
      </c>
      <c r="H78" s="134" t="s">
        <v>467</v>
      </c>
      <c r="I78" s="287">
        <f t="shared" si="1"/>
        <v>4225000</v>
      </c>
      <c r="J78" s="287">
        <v>745000</v>
      </c>
      <c r="K78" s="260">
        <v>845000</v>
      </c>
    </row>
    <row r="79" spans="1:11" ht="18" hidden="1" customHeight="1" x14ac:dyDescent="0.25">
      <c r="A79" s="127">
        <v>75</v>
      </c>
      <c r="B79" s="139" t="s">
        <v>14</v>
      </c>
      <c r="C79" s="140" t="s">
        <v>271</v>
      </c>
      <c r="D79" s="136" t="s">
        <v>272</v>
      </c>
      <c r="E79" s="306" t="s">
        <v>609</v>
      </c>
      <c r="F79" s="137">
        <v>7.49</v>
      </c>
      <c r="G79" s="138">
        <v>82</v>
      </c>
      <c r="H79" s="134" t="s">
        <v>467</v>
      </c>
      <c r="I79" s="287">
        <f t="shared" si="1"/>
        <v>4225000</v>
      </c>
      <c r="J79" s="287">
        <v>745000</v>
      </c>
      <c r="K79" s="260">
        <v>845000</v>
      </c>
    </row>
    <row r="80" spans="1:11" ht="18" hidden="1" customHeight="1" x14ac:dyDescent="0.25">
      <c r="A80" s="127">
        <v>76</v>
      </c>
      <c r="B80" s="139" t="s">
        <v>20</v>
      </c>
      <c r="C80" s="140" t="s">
        <v>273</v>
      </c>
      <c r="D80" s="136" t="s">
        <v>274</v>
      </c>
      <c r="E80" s="306" t="s">
        <v>609</v>
      </c>
      <c r="F80" s="137">
        <v>7.53</v>
      </c>
      <c r="G80" s="138">
        <v>81</v>
      </c>
      <c r="H80" s="134" t="s">
        <v>467</v>
      </c>
      <c r="I80" s="287">
        <f t="shared" si="1"/>
        <v>4225000</v>
      </c>
      <c r="J80" s="287">
        <v>745000</v>
      </c>
      <c r="K80" s="260">
        <v>845000</v>
      </c>
    </row>
    <row r="81" spans="1:11" ht="18" hidden="1" customHeight="1" x14ac:dyDescent="0.25">
      <c r="A81" s="127">
        <v>77</v>
      </c>
      <c r="B81" s="139" t="s">
        <v>275</v>
      </c>
      <c r="C81" s="140" t="s">
        <v>276</v>
      </c>
      <c r="D81" s="136">
        <v>36587</v>
      </c>
      <c r="E81" s="306" t="s">
        <v>609</v>
      </c>
      <c r="F81" s="137">
        <v>7.38</v>
      </c>
      <c r="G81" s="138">
        <v>81</v>
      </c>
      <c r="H81" s="134" t="s">
        <v>467</v>
      </c>
      <c r="I81" s="287">
        <f t="shared" si="1"/>
        <v>4225000</v>
      </c>
      <c r="J81" s="287">
        <v>745000</v>
      </c>
      <c r="K81" s="260">
        <v>845000</v>
      </c>
    </row>
    <row r="82" spans="1:11" ht="18" hidden="1" customHeight="1" x14ac:dyDescent="0.25">
      <c r="A82" s="127">
        <v>78</v>
      </c>
      <c r="B82" s="139" t="s">
        <v>277</v>
      </c>
      <c r="C82" s="140" t="s">
        <v>278</v>
      </c>
      <c r="D82" s="136" t="s">
        <v>259</v>
      </c>
      <c r="E82" s="306" t="s">
        <v>609</v>
      </c>
      <c r="F82" s="137">
        <v>7.42</v>
      </c>
      <c r="G82" s="138">
        <v>82</v>
      </c>
      <c r="H82" s="134" t="s">
        <v>467</v>
      </c>
      <c r="I82" s="287">
        <f t="shared" si="1"/>
        <v>4225000</v>
      </c>
      <c r="J82" s="287">
        <v>745000</v>
      </c>
      <c r="K82" s="260">
        <v>845000</v>
      </c>
    </row>
    <row r="83" spans="1:11" ht="18" hidden="1" customHeight="1" x14ac:dyDescent="0.25">
      <c r="A83" s="127">
        <v>79</v>
      </c>
      <c r="B83" s="139" t="s">
        <v>280</v>
      </c>
      <c r="C83" s="140" t="s">
        <v>100</v>
      </c>
      <c r="D83" s="136" t="s">
        <v>281</v>
      </c>
      <c r="E83" s="306" t="s">
        <v>610</v>
      </c>
      <c r="F83" s="137">
        <v>7.78</v>
      </c>
      <c r="G83" s="138">
        <v>86</v>
      </c>
      <c r="H83" s="134" t="s">
        <v>467</v>
      </c>
      <c r="I83" s="287">
        <f t="shared" si="1"/>
        <v>4225000</v>
      </c>
      <c r="J83" s="287">
        <v>745000</v>
      </c>
      <c r="K83" s="260">
        <v>845000</v>
      </c>
    </row>
    <row r="84" spans="1:11" ht="18" hidden="1" customHeight="1" x14ac:dyDescent="0.25">
      <c r="A84" s="127">
        <v>80</v>
      </c>
      <c r="B84" s="139" t="s">
        <v>282</v>
      </c>
      <c r="C84" s="140" t="s">
        <v>128</v>
      </c>
      <c r="D84" s="136" t="s">
        <v>283</v>
      </c>
      <c r="E84" s="306" t="s">
        <v>610</v>
      </c>
      <c r="F84" s="137">
        <v>7.2</v>
      </c>
      <c r="G84" s="138">
        <v>81</v>
      </c>
      <c r="H84" s="134" t="s">
        <v>467</v>
      </c>
      <c r="I84" s="287">
        <f t="shared" si="1"/>
        <v>4225000</v>
      </c>
      <c r="J84" s="287">
        <v>745000</v>
      </c>
      <c r="K84" s="260">
        <v>845000</v>
      </c>
    </row>
    <row r="85" spans="1:11" ht="18" hidden="1" customHeight="1" x14ac:dyDescent="0.25">
      <c r="A85" s="127">
        <v>81</v>
      </c>
      <c r="B85" s="139" t="s">
        <v>284</v>
      </c>
      <c r="C85" s="140" t="s">
        <v>130</v>
      </c>
      <c r="D85" s="136" t="s">
        <v>285</v>
      </c>
      <c r="E85" s="306" t="s">
        <v>610</v>
      </c>
      <c r="F85" s="137">
        <v>7.2</v>
      </c>
      <c r="G85" s="138">
        <v>81</v>
      </c>
      <c r="H85" s="134" t="s">
        <v>467</v>
      </c>
      <c r="I85" s="287">
        <f t="shared" si="1"/>
        <v>4225000</v>
      </c>
      <c r="J85" s="287">
        <v>745000</v>
      </c>
      <c r="K85" s="260">
        <v>845000</v>
      </c>
    </row>
    <row r="86" spans="1:11" ht="18" hidden="1" customHeight="1" x14ac:dyDescent="0.25">
      <c r="A86" s="127">
        <v>82</v>
      </c>
      <c r="B86" s="139" t="s">
        <v>286</v>
      </c>
      <c r="C86" s="140" t="s">
        <v>179</v>
      </c>
      <c r="D86" s="136" t="s">
        <v>287</v>
      </c>
      <c r="E86" s="306" t="s">
        <v>610</v>
      </c>
      <c r="F86" s="137">
        <v>8.0500000000000007</v>
      </c>
      <c r="G86" s="138">
        <v>95</v>
      </c>
      <c r="H86" s="134" t="s">
        <v>468</v>
      </c>
      <c r="I86" s="287">
        <f t="shared" si="1"/>
        <v>4225000</v>
      </c>
      <c r="J86" s="287">
        <v>745000</v>
      </c>
      <c r="K86" s="260">
        <v>845000</v>
      </c>
    </row>
    <row r="87" spans="1:11" ht="18" hidden="1" customHeight="1" x14ac:dyDescent="0.25">
      <c r="A87" s="127">
        <v>83</v>
      </c>
      <c r="B87" s="139" t="s">
        <v>20</v>
      </c>
      <c r="C87" s="140" t="s">
        <v>288</v>
      </c>
      <c r="D87" s="136" t="s">
        <v>289</v>
      </c>
      <c r="E87" s="306" t="s">
        <v>610</v>
      </c>
      <c r="F87" s="137">
        <v>8.2200000000000006</v>
      </c>
      <c r="G87" s="138">
        <v>90</v>
      </c>
      <c r="H87" s="134" t="s">
        <v>468</v>
      </c>
      <c r="I87" s="287">
        <f t="shared" si="1"/>
        <v>4225000</v>
      </c>
      <c r="J87" s="287">
        <v>745000</v>
      </c>
      <c r="K87" s="260">
        <v>845000</v>
      </c>
    </row>
    <row r="88" spans="1:11" ht="18" hidden="1" customHeight="1" x14ac:dyDescent="0.25">
      <c r="A88" s="127">
        <v>84</v>
      </c>
      <c r="B88" s="139" t="s">
        <v>79</v>
      </c>
      <c r="C88" s="140" t="s">
        <v>26</v>
      </c>
      <c r="D88" s="136" t="s">
        <v>290</v>
      </c>
      <c r="E88" s="306" t="s">
        <v>610</v>
      </c>
      <c r="F88" s="137">
        <v>7.4</v>
      </c>
      <c r="G88" s="138">
        <v>92</v>
      </c>
      <c r="H88" s="134" t="s">
        <v>467</v>
      </c>
      <c r="I88" s="287">
        <f t="shared" si="1"/>
        <v>4225000</v>
      </c>
      <c r="J88" s="287">
        <v>745000</v>
      </c>
      <c r="K88" s="260">
        <v>845000</v>
      </c>
    </row>
    <row r="89" spans="1:11" ht="18" hidden="1" customHeight="1" x14ac:dyDescent="0.25">
      <c r="A89" s="127">
        <v>85</v>
      </c>
      <c r="B89" s="139" t="s">
        <v>291</v>
      </c>
      <c r="C89" s="140" t="s">
        <v>26</v>
      </c>
      <c r="D89" s="136" t="s">
        <v>292</v>
      </c>
      <c r="E89" s="306" t="s">
        <v>610</v>
      </c>
      <c r="F89" s="137">
        <v>7.45</v>
      </c>
      <c r="G89" s="138">
        <v>85</v>
      </c>
      <c r="H89" s="134" t="s">
        <v>467</v>
      </c>
      <c r="I89" s="287">
        <f t="shared" si="1"/>
        <v>4225000</v>
      </c>
      <c r="J89" s="287">
        <v>745000</v>
      </c>
      <c r="K89" s="260">
        <v>845000</v>
      </c>
    </row>
    <row r="90" spans="1:11" ht="18" hidden="1" customHeight="1" x14ac:dyDescent="0.25">
      <c r="A90" s="127">
        <v>86</v>
      </c>
      <c r="B90" s="139" t="s">
        <v>293</v>
      </c>
      <c r="C90" s="140" t="s">
        <v>68</v>
      </c>
      <c r="D90" s="136" t="s">
        <v>294</v>
      </c>
      <c r="E90" s="306" t="s">
        <v>610</v>
      </c>
      <c r="F90" s="137">
        <v>7.24</v>
      </c>
      <c r="G90" s="138">
        <v>87</v>
      </c>
      <c r="H90" s="134" t="s">
        <v>467</v>
      </c>
      <c r="I90" s="287">
        <f t="shared" si="1"/>
        <v>4225000</v>
      </c>
      <c r="J90" s="287">
        <v>745000</v>
      </c>
      <c r="K90" s="260">
        <v>845000</v>
      </c>
    </row>
    <row r="91" spans="1:11" ht="18" hidden="1" customHeight="1" x14ac:dyDescent="0.25">
      <c r="A91" s="127">
        <v>87</v>
      </c>
      <c r="B91" s="139" t="s">
        <v>296</v>
      </c>
      <c r="C91" s="140" t="s">
        <v>297</v>
      </c>
      <c r="D91" s="136" t="s">
        <v>298</v>
      </c>
      <c r="E91" s="306" t="s">
        <v>611</v>
      </c>
      <c r="F91" s="137">
        <v>7.25</v>
      </c>
      <c r="G91" s="138">
        <v>90</v>
      </c>
      <c r="H91" s="134" t="s">
        <v>467</v>
      </c>
      <c r="I91" s="287">
        <f t="shared" si="1"/>
        <v>4225000</v>
      </c>
      <c r="J91" s="287">
        <v>745000</v>
      </c>
      <c r="K91" s="260">
        <v>845000</v>
      </c>
    </row>
    <row r="92" spans="1:11" ht="18" hidden="1" customHeight="1" x14ac:dyDescent="0.25">
      <c r="A92" s="127">
        <v>88</v>
      </c>
      <c r="B92" s="139" t="s">
        <v>299</v>
      </c>
      <c r="C92" s="140" t="s">
        <v>300</v>
      </c>
      <c r="D92" s="136" t="s">
        <v>301</v>
      </c>
      <c r="E92" s="306" t="s">
        <v>611</v>
      </c>
      <c r="F92" s="137">
        <v>7.85</v>
      </c>
      <c r="G92" s="138">
        <v>92</v>
      </c>
      <c r="H92" s="134" t="s">
        <v>467</v>
      </c>
      <c r="I92" s="287">
        <f t="shared" si="1"/>
        <v>4225000</v>
      </c>
      <c r="J92" s="287">
        <v>745000</v>
      </c>
      <c r="K92" s="260">
        <v>845000</v>
      </c>
    </row>
    <row r="93" spans="1:11" ht="18" hidden="1" customHeight="1" x14ac:dyDescent="0.25">
      <c r="A93" s="127">
        <v>89</v>
      </c>
      <c r="B93" s="139" t="s">
        <v>302</v>
      </c>
      <c r="C93" s="140" t="s">
        <v>31</v>
      </c>
      <c r="D93" s="136" t="s">
        <v>303</v>
      </c>
      <c r="E93" s="306" t="s">
        <v>611</v>
      </c>
      <c r="F93" s="137">
        <v>7.35</v>
      </c>
      <c r="G93" s="138">
        <v>81</v>
      </c>
      <c r="H93" s="134" t="s">
        <v>467</v>
      </c>
      <c r="I93" s="287">
        <f t="shared" si="1"/>
        <v>4225000</v>
      </c>
      <c r="J93" s="287">
        <v>745000</v>
      </c>
      <c r="K93" s="260">
        <v>845000</v>
      </c>
    </row>
    <row r="94" spans="1:11" ht="18" hidden="1" customHeight="1" x14ac:dyDescent="0.25">
      <c r="A94" s="127">
        <v>90</v>
      </c>
      <c r="B94" s="139" t="s">
        <v>20</v>
      </c>
      <c r="C94" s="140" t="s">
        <v>109</v>
      </c>
      <c r="D94" s="136" t="s">
        <v>304</v>
      </c>
      <c r="E94" s="306" t="s">
        <v>611</v>
      </c>
      <c r="F94" s="137">
        <v>7.75</v>
      </c>
      <c r="G94" s="138">
        <v>82</v>
      </c>
      <c r="H94" s="134" t="s">
        <v>467</v>
      </c>
      <c r="I94" s="287">
        <f t="shared" si="1"/>
        <v>4225000</v>
      </c>
      <c r="J94" s="287">
        <v>745000</v>
      </c>
      <c r="K94" s="260">
        <v>845000</v>
      </c>
    </row>
    <row r="95" spans="1:11" ht="18" hidden="1" customHeight="1" x14ac:dyDescent="0.25">
      <c r="A95" s="127">
        <v>91</v>
      </c>
      <c r="B95" s="139" t="s">
        <v>305</v>
      </c>
      <c r="C95" s="140" t="s">
        <v>306</v>
      </c>
      <c r="D95" s="136" t="s">
        <v>307</v>
      </c>
      <c r="E95" s="306" t="s">
        <v>611</v>
      </c>
      <c r="F95" s="137">
        <v>7.64</v>
      </c>
      <c r="G95" s="138">
        <v>80</v>
      </c>
      <c r="H95" s="134" t="s">
        <v>467</v>
      </c>
      <c r="I95" s="287">
        <f t="shared" si="1"/>
        <v>4225000</v>
      </c>
      <c r="J95" s="287">
        <v>745000</v>
      </c>
      <c r="K95" s="260">
        <v>845000</v>
      </c>
    </row>
    <row r="96" spans="1:11" ht="18" hidden="1" customHeight="1" x14ac:dyDescent="0.25">
      <c r="A96" s="127">
        <v>92</v>
      </c>
      <c r="B96" s="139" t="s">
        <v>308</v>
      </c>
      <c r="C96" s="140" t="s">
        <v>309</v>
      </c>
      <c r="D96" s="136" t="s">
        <v>310</v>
      </c>
      <c r="E96" s="306" t="s">
        <v>611</v>
      </c>
      <c r="F96" s="137">
        <v>7.97</v>
      </c>
      <c r="G96" s="138">
        <v>95</v>
      </c>
      <c r="H96" s="134" t="s">
        <v>467</v>
      </c>
      <c r="I96" s="287">
        <f t="shared" si="1"/>
        <v>4225000</v>
      </c>
      <c r="J96" s="287">
        <v>745000</v>
      </c>
      <c r="K96" s="260">
        <v>845000</v>
      </c>
    </row>
    <row r="97" spans="1:11" ht="18" hidden="1" customHeight="1" x14ac:dyDescent="0.25">
      <c r="A97" s="127">
        <v>93</v>
      </c>
      <c r="B97" s="139" t="s">
        <v>311</v>
      </c>
      <c r="C97" s="140" t="s">
        <v>97</v>
      </c>
      <c r="D97" s="136" t="s">
        <v>312</v>
      </c>
      <c r="E97" s="306" t="s">
        <v>611</v>
      </c>
      <c r="F97" s="137">
        <v>7.39</v>
      </c>
      <c r="G97" s="138">
        <v>87</v>
      </c>
      <c r="H97" s="134" t="s">
        <v>467</v>
      </c>
      <c r="I97" s="287">
        <f t="shared" si="1"/>
        <v>4225000</v>
      </c>
      <c r="J97" s="287">
        <v>745000</v>
      </c>
      <c r="K97" s="260">
        <v>845000</v>
      </c>
    </row>
    <row r="98" spans="1:11" ht="18" hidden="1" customHeight="1" x14ac:dyDescent="0.25">
      <c r="A98" s="127">
        <v>94</v>
      </c>
      <c r="B98" s="139" t="s">
        <v>313</v>
      </c>
      <c r="C98" s="140" t="s">
        <v>97</v>
      </c>
      <c r="D98" s="136" t="s">
        <v>314</v>
      </c>
      <c r="E98" s="306" t="s">
        <v>611</v>
      </c>
      <c r="F98" s="137">
        <v>7.98</v>
      </c>
      <c r="G98" s="138">
        <v>83</v>
      </c>
      <c r="H98" s="134" t="s">
        <v>467</v>
      </c>
      <c r="I98" s="287">
        <f t="shared" si="1"/>
        <v>4225000</v>
      </c>
      <c r="J98" s="287">
        <v>745000</v>
      </c>
      <c r="K98" s="260">
        <v>845000</v>
      </c>
    </row>
    <row r="99" spans="1:11" ht="18" hidden="1" customHeight="1" x14ac:dyDescent="0.25">
      <c r="A99" s="127">
        <v>95</v>
      </c>
      <c r="B99" s="139" t="s">
        <v>190</v>
      </c>
      <c r="C99" s="140" t="s">
        <v>120</v>
      </c>
      <c r="D99" s="136" t="s">
        <v>315</v>
      </c>
      <c r="E99" s="306" t="s">
        <v>611</v>
      </c>
      <c r="F99" s="137">
        <v>8.1</v>
      </c>
      <c r="G99" s="138">
        <v>90</v>
      </c>
      <c r="H99" s="134" t="s">
        <v>468</v>
      </c>
      <c r="I99" s="287">
        <f t="shared" si="1"/>
        <v>4225000</v>
      </c>
      <c r="J99" s="287">
        <v>745000</v>
      </c>
      <c r="K99" s="260">
        <v>845000</v>
      </c>
    </row>
    <row r="100" spans="1:11" ht="18" hidden="1" customHeight="1" x14ac:dyDescent="0.25">
      <c r="A100" s="127">
        <v>96</v>
      </c>
      <c r="B100" s="139" t="s">
        <v>316</v>
      </c>
      <c r="C100" s="140" t="s">
        <v>317</v>
      </c>
      <c r="D100" s="136" t="s">
        <v>318</v>
      </c>
      <c r="E100" s="306" t="s">
        <v>611</v>
      </c>
      <c r="F100" s="137">
        <v>8.01</v>
      </c>
      <c r="G100" s="138">
        <v>90</v>
      </c>
      <c r="H100" s="134" t="s">
        <v>468</v>
      </c>
      <c r="I100" s="287">
        <f t="shared" si="1"/>
        <v>4225000</v>
      </c>
      <c r="J100" s="287">
        <v>745000</v>
      </c>
      <c r="K100" s="260">
        <v>845000</v>
      </c>
    </row>
    <row r="101" spans="1:11" ht="18" hidden="1" customHeight="1" x14ac:dyDescent="0.25">
      <c r="A101" s="127">
        <v>97</v>
      </c>
      <c r="B101" s="139" t="s">
        <v>319</v>
      </c>
      <c r="C101" s="140" t="s">
        <v>278</v>
      </c>
      <c r="D101" s="136" t="s">
        <v>320</v>
      </c>
      <c r="E101" s="306" t="s">
        <v>611</v>
      </c>
      <c r="F101" s="137">
        <v>7.61</v>
      </c>
      <c r="G101" s="138">
        <v>85</v>
      </c>
      <c r="H101" s="134" t="s">
        <v>467</v>
      </c>
      <c r="I101" s="287">
        <f t="shared" si="1"/>
        <v>4225000</v>
      </c>
      <c r="J101" s="287">
        <v>745000</v>
      </c>
      <c r="K101" s="260">
        <v>845000</v>
      </c>
    </row>
    <row r="102" spans="1:11" ht="18" hidden="1" customHeight="1" x14ac:dyDescent="0.25">
      <c r="A102" s="127">
        <v>98</v>
      </c>
      <c r="B102" s="139" t="s">
        <v>321</v>
      </c>
      <c r="C102" s="140" t="s">
        <v>322</v>
      </c>
      <c r="D102" s="136">
        <v>36724</v>
      </c>
      <c r="E102" s="306" t="s">
        <v>611</v>
      </c>
      <c r="F102" s="137">
        <v>7.32</v>
      </c>
      <c r="G102" s="138">
        <v>81</v>
      </c>
      <c r="H102" s="134" t="s">
        <v>467</v>
      </c>
      <c r="I102" s="287">
        <f t="shared" si="1"/>
        <v>4225000</v>
      </c>
      <c r="J102" s="287">
        <v>745000</v>
      </c>
      <c r="K102" s="260">
        <v>845000</v>
      </c>
    </row>
    <row r="103" spans="1:11" ht="18" hidden="1" customHeight="1" x14ac:dyDescent="0.25">
      <c r="A103" s="127">
        <v>99</v>
      </c>
      <c r="B103" s="139" t="s">
        <v>324</v>
      </c>
      <c r="C103" s="140" t="s">
        <v>297</v>
      </c>
      <c r="D103" s="136" t="s">
        <v>325</v>
      </c>
      <c r="E103" s="306" t="s">
        <v>612</v>
      </c>
      <c r="F103" s="137">
        <v>7.89</v>
      </c>
      <c r="G103" s="138">
        <v>83</v>
      </c>
      <c r="H103" s="134" t="s">
        <v>467</v>
      </c>
      <c r="I103" s="287">
        <f t="shared" si="1"/>
        <v>4225000</v>
      </c>
      <c r="J103" s="287">
        <v>745000</v>
      </c>
      <c r="K103" s="260">
        <v>845000</v>
      </c>
    </row>
    <row r="104" spans="1:11" ht="18" hidden="1" customHeight="1" x14ac:dyDescent="0.25">
      <c r="A104" s="127">
        <v>100</v>
      </c>
      <c r="B104" s="139" t="s">
        <v>326</v>
      </c>
      <c r="C104" s="140" t="s">
        <v>100</v>
      </c>
      <c r="D104" s="136" t="s">
        <v>327</v>
      </c>
      <c r="E104" s="306" t="s">
        <v>612</v>
      </c>
      <c r="F104" s="137">
        <v>7.29</v>
      </c>
      <c r="G104" s="138">
        <v>83</v>
      </c>
      <c r="H104" s="134" t="s">
        <v>467</v>
      </c>
      <c r="I104" s="287">
        <f t="shared" si="1"/>
        <v>4225000</v>
      </c>
      <c r="J104" s="287">
        <v>745000</v>
      </c>
      <c r="K104" s="260">
        <v>845000</v>
      </c>
    </row>
    <row r="105" spans="1:11" ht="18" hidden="1" customHeight="1" x14ac:dyDescent="0.25">
      <c r="A105" s="127">
        <v>101</v>
      </c>
      <c r="B105" s="139" t="s">
        <v>328</v>
      </c>
      <c r="C105" s="140" t="s">
        <v>329</v>
      </c>
      <c r="D105" s="136" t="s">
        <v>330</v>
      </c>
      <c r="E105" s="306" t="s">
        <v>612</v>
      </c>
      <c r="F105" s="137">
        <v>7.37</v>
      </c>
      <c r="G105" s="138">
        <v>83</v>
      </c>
      <c r="H105" s="134" t="s">
        <v>467</v>
      </c>
      <c r="I105" s="287">
        <f t="shared" si="1"/>
        <v>4225000</v>
      </c>
      <c r="J105" s="287">
        <v>745000</v>
      </c>
      <c r="K105" s="260">
        <v>845000</v>
      </c>
    </row>
    <row r="106" spans="1:11" ht="18" hidden="1" customHeight="1" x14ac:dyDescent="0.25">
      <c r="A106" s="127">
        <v>102</v>
      </c>
      <c r="B106" s="139" t="s">
        <v>228</v>
      </c>
      <c r="C106" s="140" t="s">
        <v>191</v>
      </c>
      <c r="D106" s="136" t="s">
        <v>331</v>
      </c>
      <c r="E106" s="306" t="s">
        <v>612</v>
      </c>
      <c r="F106" s="137">
        <v>7.2</v>
      </c>
      <c r="G106" s="138">
        <v>83</v>
      </c>
      <c r="H106" s="134" t="s">
        <v>467</v>
      </c>
      <c r="I106" s="287">
        <f t="shared" si="1"/>
        <v>4225000</v>
      </c>
      <c r="J106" s="287">
        <v>745000</v>
      </c>
      <c r="K106" s="260">
        <v>845000</v>
      </c>
    </row>
    <row r="107" spans="1:11" ht="18" hidden="1" customHeight="1" x14ac:dyDescent="0.25">
      <c r="A107" s="127">
        <v>103</v>
      </c>
      <c r="B107" s="139" t="s">
        <v>332</v>
      </c>
      <c r="C107" s="140" t="s">
        <v>333</v>
      </c>
      <c r="D107" s="136" t="s">
        <v>334</v>
      </c>
      <c r="E107" s="306" t="s">
        <v>612</v>
      </c>
      <c r="F107" s="137">
        <v>7.16</v>
      </c>
      <c r="G107" s="138">
        <v>83</v>
      </c>
      <c r="H107" s="134" t="s">
        <v>467</v>
      </c>
      <c r="I107" s="287">
        <f t="shared" si="1"/>
        <v>4225000</v>
      </c>
      <c r="J107" s="287">
        <v>745000</v>
      </c>
      <c r="K107" s="260">
        <v>845000</v>
      </c>
    </row>
    <row r="108" spans="1:11" ht="18" hidden="1" customHeight="1" x14ac:dyDescent="0.25">
      <c r="A108" s="127">
        <v>104</v>
      </c>
      <c r="B108" s="139" t="s">
        <v>335</v>
      </c>
      <c r="C108" s="140" t="s">
        <v>215</v>
      </c>
      <c r="D108" s="136" t="s">
        <v>336</v>
      </c>
      <c r="E108" s="306" t="s">
        <v>612</v>
      </c>
      <c r="F108" s="137">
        <v>7.21</v>
      </c>
      <c r="G108" s="138">
        <v>83</v>
      </c>
      <c r="H108" s="134" t="s">
        <v>467</v>
      </c>
      <c r="I108" s="287">
        <f t="shared" si="1"/>
        <v>4225000</v>
      </c>
      <c r="J108" s="287">
        <v>745000</v>
      </c>
      <c r="K108" s="260">
        <v>845000</v>
      </c>
    </row>
    <row r="109" spans="1:11" ht="18" hidden="1" customHeight="1" x14ac:dyDescent="0.25">
      <c r="A109" s="127">
        <v>105</v>
      </c>
      <c r="B109" s="139" t="s">
        <v>337</v>
      </c>
      <c r="C109" s="140" t="s">
        <v>83</v>
      </c>
      <c r="D109" s="136" t="s">
        <v>318</v>
      </c>
      <c r="E109" s="306" t="s">
        <v>612</v>
      </c>
      <c r="F109" s="137">
        <v>7.9</v>
      </c>
      <c r="G109" s="138">
        <v>83</v>
      </c>
      <c r="H109" s="134" t="s">
        <v>467</v>
      </c>
      <c r="I109" s="287">
        <f t="shared" si="1"/>
        <v>4225000</v>
      </c>
      <c r="J109" s="287">
        <v>745000</v>
      </c>
      <c r="K109" s="260">
        <v>845000</v>
      </c>
    </row>
    <row r="110" spans="1:11" ht="18" hidden="1" customHeight="1" x14ac:dyDescent="0.25">
      <c r="A110" s="127">
        <v>106</v>
      </c>
      <c r="B110" s="139" t="s">
        <v>338</v>
      </c>
      <c r="C110" s="140" t="s">
        <v>339</v>
      </c>
      <c r="D110" s="136" t="s">
        <v>340</v>
      </c>
      <c r="E110" s="306" t="s">
        <v>612</v>
      </c>
      <c r="F110" s="137">
        <v>7.81</v>
      </c>
      <c r="G110" s="138">
        <v>86</v>
      </c>
      <c r="H110" s="134" t="s">
        <v>467</v>
      </c>
      <c r="I110" s="287">
        <f t="shared" si="1"/>
        <v>4225000</v>
      </c>
      <c r="J110" s="287">
        <v>745000</v>
      </c>
      <c r="K110" s="260">
        <v>845000</v>
      </c>
    </row>
    <row r="111" spans="1:11" ht="18" hidden="1" customHeight="1" x14ac:dyDescent="0.25">
      <c r="A111" s="127">
        <v>107</v>
      </c>
      <c r="B111" s="139" t="s">
        <v>338</v>
      </c>
      <c r="C111" s="140" t="s">
        <v>341</v>
      </c>
      <c r="D111" s="136" t="s">
        <v>340</v>
      </c>
      <c r="E111" s="306" t="s">
        <v>612</v>
      </c>
      <c r="F111" s="137">
        <v>7.73</v>
      </c>
      <c r="G111" s="138">
        <v>83</v>
      </c>
      <c r="H111" s="134" t="s">
        <v>467</v>
      </c>
      <c r="I111" s="287">
        <f t="shared" si="1"/>
        <v>4225000</v>
      </c>
      <c r="J111" s="287">
        <v>745000</v>
      </c>
      <c r="K111" s="260">
        <v>845000</v>
      </c>
    </row>
    <row r="112" spans="1:11" ht="18" hidden="1" customHeight="1" x14ac:dyDescent="0.25">
      <c r="A112" s="127">
        <v>108</v>
      </c>
      <c r="B112" s="139" t="s">
        <v>342</v>
      </c>
      <c r="C112" s="140" t="s">
        <v>343</v>
      </c>
      <c r="D112" s="136" t="s">
        <v>344</v>
      </c>
      <c r="E112" s="306" t="s">
        <v>612</v>
      </c>
      <c r="F112" s="137">
        <v>7.18</v>
      </c>
      <c r="G112" s="138">
        <v>83</v>
      </c>
      <c r="H112" s="134" t="s">
        <v>467</v>
      </c>
      <c r="I112" s="287">
        <f t="shared" si="1"/>
        <v>4225000</v>
      </c>
      <c r="J112" s="287">
        <v>745000</v>
      </c>
      <c r="K112" s="260">
        <v>845000</v>
      </c>
    </row>
    <row r="113" spans="1:11" ht="18" hidden="1" customHeight="1" x14ac:dyDescent="0.25">
      <c r="A113" s="127">
        <v>109</v>
      </c>
      <c r="B113" s="139" t="s">
        <v>345</v>
      </c>
      <c r="C113" s="140" t="s">
        <v>288</v>
      </c>
      <c r="D113" s="136" t="s">
        <v>346</v>
      </c>
      <c r="E113" s="306" t="s">
        <v>612</v>
      </c>
      <c r="F113" s="137">
        <v>7.49</v>
      </c>
      <c r="G113" s="138">
        <v>83</v>
      </c>
      <c r="H113" s="134" t="s">
        <v>467</v>
      </c>
      <c r="I113" s="287">
        <f t="shared" si="1"/>
        <v>4225000</v>
      </c>
      <c r="J113" s="287">
        <v>745000</v>
      </c>
      <c r="K113" s="260">
        <v>845000</v>
      </c>
    </row>
    <row r="114" spans="1:11" ht="18" hidden="1" customHeight="1" x14ac:dyDescent="0.25">
      <c r="A114" s="127">
        <v>110</v>
      </c>
      <c r="B114" s="139" t="s">
        <v>205</v>
      </c>
      <c r="C114" s="140" t="s">
        <v>347</v>
      </c>
      <c r="D114" s="136" t="s">
        <v>348</v>
      </c>
      <c r="E114" s="306" t="s">
        <v>612</v>
      </c>
      <c r="F114" s="137">
        <v>7.17</v>
      </c>
      <c r="G114" s="138">
        <v>83</v>
      </c>
      <c r="H114" s="134" t="s">
        <v>467</v>
      </c>
      <c r="I114" s="287">
        <f t="shared" si="1"/>
        <v>4225000</v>
      </c>
      <c r="J114" s="287">
        <v>745000</v>
      </c>
      <c r="K114" s="260">
        <v>845000</v>
      </c>
    </row>
    <row r="115" spans="1:11" ht="18" hidden="1" customHeight="1" x14ac:dyDescent="0.25">
      <c r="A115" s="127">
        <v>111</v>
      </c>
      <c r="B115" s="139" t="s">
        <v>349</v>
      </c>
      <c r="C115" s="140" t="s">
        <v>26</v>
      </c>
      <c r="D115" s="136" t="s">
        <v>310</v>
      </c>
      <c r="E115" s="306" t="s">
        <v>612</v>
      </c>
      <c r="F115" s="137">
        <v>7.68</v>
      </c>
      <c r="G115" s="138">
        <v>83</v>
      </c>
      <c r="H115" s="134" t="s">
        <v>467</v>
      </c>
      <c r="I115" s="287">
        <f t="shared" si="1"/>
        <v>4225000</v>
      </c>
      <c r="J115" s="287">
        <v>745000</v>
      </c>
      <c r="K115" s="260">
        <v>845000</v>
      </c>
    </row>
    <row r="116" spans="1:11" ht="18" hidden="1" customHeight="1" x14ac:dyDescent="0.25">
      <c r="A116" s="127">
        <v>112</v>
      </c>
      <c r="B116" s="139" t="s">
        <v>350</v>
      </c>
      <c r="C116" s="140" t="s">
        <v>26</v>
      </c>
      <c r="D116" s="136" t="s">
        <v>351</v>
      </c>
      <c r="E116" s="306" t="s">
        <v>612</v>
      </c>
      <c r="F116" s="137">
        <v>7.2</v>
      </c>
      <c r="G116" s="138">
        <v>83</v>
      </c>
      <c r="H116" s="134" t="s">
        <v>467</v>
      </c>
      <c r="I116" s="287">
        <f t="shared" si="1"/>
        <v>4225000</v>
      </c>
      <c r="J116" s="287">
        <v>745000</v>
      </c>
      <c r="K116" s="260">
        <v>845000</v>
      </c>
    </row>
    <row r="117" spans="1:11" ht="18" hidden="1" customHeight="1" x14ac:dyDescent="0.25">
      <c r="A117" s="127">
        <v>113</v>
      </c>
      <c r="B117" s="139" t="s">
        <v>353</v>
      </c>
      <c r="C117" s="140" t="s">
        <v>100</v>
      </c>
      <c r="D117" s="136" t="s">
        <v>298</v>
      </c>
      <c r="E117" s="306" t="s">
        <v>613</v>
      </c>
      <c r="F117" s="137">
        <v>7.69</v>
      </c>
      <c r="G117" s="138">
        <v>92</v>
      </c>
      <c r="H117" s="134" t="s">
        <v>467</v>
      </c>
      <c r="I117" s="287">
        <f t="shared" si="1"/>
        <v>4225000</v>
      </c>
      <c r="J117" s="287">
        <v>745000</v>
      </c>
      <c r="K117" s="260">
        <v>845000</v>
      </c>
    </row>
    <row r="118" spans="1:11" ht="18" hidden="1" customHeight="1" x14ac:dyDescent="0.25">
      <c r="A118" s="127">
        <v>114</v>
      </c>
      <c r="B118" s="139" t="s">
        <v>324</v>
      </c>
      <c r="C118" s="140" t="s">
        <v>31</v>
      </c>
      <c r="D118" s="136">
        <v>36792</v>
      </c>
      <c r="E118" s="306" t="s">
        <v>613</v>
      </c>
      <c r="F118" s="137">
        <v>7.28</v>
      </c>
      <c r="G118" s="138">
        <v>85</v>
      </c>
      <c r="H118" s="134" t="s">
        <v>467</v>
      </c>
      <c r="I118" s="287">
        <f t="shared" si="1"/>
        <v>4225000</v>
      </c>
      <c r="J118" s="287">
        <v>745000</v>
      </c>
      <c r="K118" s="260">
        <v>845000</v>
      </c>
    </row>
    <row r="119" spans="1:11" ht="18" hidden="1" customHeight="1" x14ac:dyDescent="0.25">
      <c r="A119" s="127">
        <v>115</v>
      </c>
      <c r="B119" s="139" t="s">
        <v>354</v>
      </c>
      <c r="C119" s="140" t="s">
        <v>355</v>
      </c>
      <c r="D119" s="136" t="s">
        <v>356</v>
      </c>
      <c r="E119" s="306" t="s">
        <v>613</v>
      </c>
      <c r="F119" s="137">
        <v>7.26</v>
      </c>
      <c r="G119" s="138">
        <v>82</v>
      </c>
      <c r="H119" s="134" t="s">
        <v>467</v>
      </c>
      <c r="I119" s="287">
        <f t="shared" si="1"/>
        <v>4225000</v>
      </c>
      <c r="J119" s="287">
        <v>745000</v>
      </c>
      <c r="K119" s="260">
        <v>845000</v>
      </c>
    </row>
    <row r="120" spans="1:11" ht="18" hidden="1" customHeight="1" x14ac:dyDescent="0.25">
      <c r="A120" s="127">
        <v>116</v>
      </c>
      <c r="B120" s="139" t="s">
        <v>205</v>
      </c>
      <c r="C120" s="140" t="s">
        <v>170</v>
      </c>
      <c r="D120" s="136">
        <v>36658</v>
      </c>
      <c r="E120" s="306" t="s">
        <v>613</v>
      </c>
      <c r="F120" s="137">
        <v>7.21</v>
      </c>
      <c r="G120" s="138">
        <v>80</v>
      </c>
      <c r="H120" s="134" t="s">
        <v>467</v>
      </c>
      <c r="I120" s="287">
        <f t="shared" si="1"/>
        <v>4225000</v>
      </c>
      <c r="J120" s="287">
        <v>745000</v>
      </c>
      <c r="K120" s="260">
        <v>845000</v>
      </c>
    </row>
    <row r="121" spans="1:11" ht="18" hidden="1" customHeight="1" x14ac:dyDescent="0.25">
      <c r="A121" s="127">
        <v>117</v>
      </c>
      <c r="B121" s="139" t="s">
        <v>20</v>
      </c>
      <c r="C121" s="140" t="s">
        <v>357</v>
      </c>
      <c r="D121" s="136" t="s">
        <v>314</v>
      </c>
      <c r="E121" s="306" t="s">
        <v>613</v>
      </c>
      <c r="F121" s="137">
        <v>7.27</v>
      </c>
      <c r="G121" s="138">
        <v>80</v>
      </c>
      <c r="H121" s="134" t="s">
        <v>467</v>
      </c>
      <c r="I121" s="287">
        <f t="shared" si="1"/>
        <v>4225000</v>
      </c>
      <c r="J121" s="287">
        <v>745000</v>
      </c>
      <c r="K121" s="260">
        <v>845000</v>
      </c>
    </row>
    <row r="122" spans="1:11" ht="18" hidden="1" customHeight="1" x14ac:dyDescent="0.25">
      <c r="A122" s="127">
        <v>118</v>
      </c>
      <c r="B122" s="139" t="s">
        <v>167</v>
      </c>
      <c r="C122" s="140" t="s">
        <v>358</v>
      </c>
      <c r="D122" s="136" t="s">
        <v>359</v>
      </c>
      <c r="E122" s="306" t="s">
        <v>613</v>
      </c>
      <c r="F122" s="137">
        <v>7.52</v>
      </c>
      <c r="G122" s="138">
        <v>84</v>
      </c>
      <c r="H122" s="134" t="s">
        <v>467</v>
      </c>
      <c r="I122" s="287">
        <f t="shared" si="1"/>
        <v>4225000</v>
      </c>
      <c r="J122" s="287">
        <v>745000</v>
      </c>
      <c r="K122" s="260">
        <v>845000</v>
      </c>
    </row>
    <row r="123" spans="1:11" ht="18" hidden="1" customHeight="1" x14ac:dyDescent="0.25">
      <c r="A123" s="127">
        <v>119</v>
      </c>
      <c r="B123" s="139" t="s">
        <v>360</v>
      </c>
      <c r="C123" s="140" t="s">
        <v>185</v>
      </c>
      <c r="D123" s="136" t="s">
        <v>361</v>
      </c>
      <c r="E123" s="306" t="s">
        <v>613</v>
      </c>
      <c r="F123" s="137">
        <v>7.23</v>
      </c>
      <c r="G123" s="138">
        <v>80</v>
      </c>
      <c r="H123" s="134" t="s">
        <v>467</v>
      </c>
      <c r="I123" s="287">
        <f t="shared" si="1"/>
        <v>4225000</v>
      </c>
      <c r="J123" s="287">
        <v>745000</v>
      </c>
      <c r="K123" s="260">
        <v>845000</v>
      </c>
    </row>
    <row r="124" spans="1:11" ht="18" hidden="1" customHeight="1" x14ac:dyDescent="0.25">
      <c r="A124" s="127">
        <v>120</v>
      </c>
      <c r="B124" s="139" t="s">
        <v>362</v>
      </c>
      <c r="C124" s="140" t="s">
        <v>185</v>
      </c>
      <c r="D124" s="136" t="s">
        <v>363</v>
      </c>
      <c r="E124" s="306" t="s">
        <v>613</v>
      </c>
      <c r="F124" s="137">
        <v>7.81</v>
      </c>
      <c r="G124" s="138">
        <v>90</v>
      </c>
      <c r="H124" s="134" t="s">
        <v>467</v>
      </c>
      <c r="I124" s="287">
        <f t="shared" si="1"/>
        <v>4225000</v>
      </c>
      <c r="J124" s="287">
        <v>745000</v>
      </c>
      <c r="K124" s="260">
        <v>845000</v>
      </c>
    </row>
    <row r="125" spans="1:11" ht="18" hidden="1" customHeight="1" x14ac:dyDescent="0.25">
      <c r="A125" s="127">
        <v>121</v>
      </c>
      <c r="B125" s="139" t="s">
        <v>79</v>
      </c>
      <c r="C125" s="140" t="s">
        <v>97</v>
      </c>
      <c r="D125" s="136" t="s">
        <v>364</v>
      </c>
      <c r="E125" s="306" t="s">
        <v>613</v>
      </c>
      <c r="F125" s="137">
        <v>7.61</v>
      </c>
      <c r="G125" s="138">
        <v>80</v>
      </c>
      <c r="H125" s="134" t="s">
        <v>467</v>
      </c>
      <c r="I125" s="287">
        <f t="shared" si="1"/>
        <v>4225000</v>
      </c>
      <c r="J125" s="287">
        <v>745000</v>
      </c>
      <c r="K125" s="260">
        <v>845000</v>
      </c>
    </row>
    <row r="126" spans="1:11" ht="18" hidden="1" customHeight="1" x14ac:dyDescent="0.25">
      <c r="A126" s="127">
        <v>122</v>
      </c>
      <c r="B126" s="139" t="s">
        <v>365</v>
      </c>
      <c r="C126" s="140" t="s">
        <v>366</v>
      </c>
      <c r="D126" s="136" t="s">
        <v>367</v>
      </c>
      <c r="E126" s="306" t="s">
        <v>613</v>
      </c>
      <c r="F126" s="137">
        <v>8.27</v>
      </c>
      <c r="G126" s="138">
        <v>90</v>
      </c>
      <c r="H126" s="134" t="s">
        <v>468</v>
      </c>
      <c r="I126" s="287">
        <f t="shared" si="1"/>
        <v>4225000</v>
      </c>
      <c r="J126" s="287">
        <v>745000</v>
      </c>
      <c r="K126" s="260">
        <v>845000</v>
      </c>
    </row>
    <row r="127" spans="1:11" ht="18" hidden="1" customHeight="1" x14ac:dyDescent="0.25">
      <c r="A127" s="127">
        <v>123</v>
      </c>
      <c r="B127" s="139" t="s">
        <v>368</v>
      </c>
      <c r="C127" s="140" t="s">
        <v>26</v>
      </c>
      <c r="D127" s="136" t="s">
        <v>369</v>
      </c>
      <c r="E127" s="306" t="s">
        <v>613</v>
      </c>
      <c r="F127" s="137">
        <v>7.55</v>
      </c>
      <c r="G127" s="138">
        <v>82</v>
      </c>
      <c r="H127" s="134" t="s">
        <v>467</v>
      </c>
      <c r="I127" s="287">
        <f t="shared" si="1"/>
        <v>4225000</v>
      </c>
      <c r="J127" s="287">
        <v>745000</v>
      </c>
      <c r="K127" s="260">
        <v>845000</v>
      </c>
    </row>
    <row r="128" spans="1:11" ht="18" hidden="1" customHeight="1" x14ac:dyDescent="0.25">
      <c r="A128" s="127">
        <v>124</v>
      </c>
      <c r="B128" s="139" t="s">
        <v>370</v>
      </c>
      <c r="C128" s="140" t="s">
        <v>371</v>
      </c>
      <c r="D128" s="136" t="s">
        <v>372</v>
      </c>
      <c r="E128" s="306" t="s">
        <v>613</v>
      </c>
      <c r="F128" s="137">
        <v>7.66</v>
      </c>
      <c r="G128" s="138">
        <v>85</v>
      </c>
      <c r="H128" s="134" t="s">
        <v>467</v>
      </c>
      <c r="I128" s="287">
        <f t="shared" si="1"/>
        <v>4225000</v>
      </c>
      <c r="J128" s="287">
        <v>745000</v>
      </c>
      <c r="K128" s="260">
        <v>845000</v>
      </c>
    </row>
    <row r="129" spans="1:11" s="261" customFormat="1" ht="18" hidden="1" customHeight="1" x14ac:dyDescent="0.25">
      <c r="A129" s="127">
        <v>125</v>
      </c>
      <c r="B129" s="139" t="s">
        <v>480</v>
      </c>
      <c r="C129" s="140" t="s">
        <v>97</v>
      </c>
      <c r="D129" s="136">
        <v>36785</v>
      </c>
      <c r="E129" s="306" t="s">
        <v>613</v>
      </c>
      <c r="F129" s="137">
        <v>7.55</v>
      </c>
      <c r="G129" s="138">
        <v>80</v>
      </c>
      <c r="H129" s="134" t="s">
        <v>467</v>
      </c>
      <c r="I129" s="287">
        <f t="shared" si="1"/>
        <v>4225000</v>
      </c>
      <c r="J129" s="287">
        <v>745000</v>
      </c>
      <c r="K129" s="260">
        <v>845000</v>
      </c>
    </row>
    <row r="130" spans="1:11" ht="18" hidden="1" customHeight="1" x14ac:dyDescent="0.25">
      <c r="A130" s="127">
        <v>126</v>
      </c>
      <c r="B130" s="141" t="s">
        <v>375</v>
      </c>
      <c r="C130" s="142" t="s">
        <v>100</v>
      </c>
      <c r="D130" s="143" t="s">
        <v>376</v>
      </c>
      <c r="E130" s="307" t="s">
        <v>373</v>
      </c>
      <c r="F130" s="144">
        <v>8.0299999999999994</v>
      </c>
      <c r="G130" s="145">
        <v>90</v>
      </c>
      <c r="H130" s="134" t="s">
        <v>468</v>
      </c>
      <c r="I130" s="287">
        <f t="shared" si="1"/>
        <v>3550000</v>
      </c>
      <c r="J130" s="287">
        <v>745000</v>
      </c>
      <c r="K130" s="260">
        <v>710000</v>
      </c>
    </row>
    <row r="131" spans="1:11" ht="18" hidden="1" customHeight="1" x14ac:dyDescent="0.25">
      <c r="A131" s="127">
        <v>127</v>
      </c>
      <c r="B131" s="141" t="s">
        <v>63</v>
      </c>
      <c r="C131" s="142" t="s">
        <v>128</v>
      </c>
      <c r="D131" s="143" t="s">
        <v>377</v>
      </c>
      <c r="E131" s="307" t="s">
        <v>373</v>
      </c>
      <c r="F131" s="144">
        <v>7.07</v>
      </c>
      <c r="G131" s="145">
        <v>84</v>
      </c>
      <c r="H131" s="134" t="s">
        <v>467</v>
      </c>
      <c r="I131" s="287">
        <f t="shared" si="1"/>
        <v>3550000</v>
      </c>
      <c r="J131" s="287">
        <v>745000</v>
      </c>
      <c r="K131" s="260">
        <v>710000</v>
      </c>
    </row>
    <row r="132" spans="1:11" ht="18" hidden="1" customHeight="1" x14ac:dyDescent="0.25">
      <c r="A132" s="127">
        <v>128</v>
      </c>
      <c r="B132" s="141" t="s">
        <v>378</v>
      </c>
      <c r="C132" s="142" t="s">
        <v>31</v>
      </c>
      <c r="D132" s="146">
        <v>37143</v>
      </c>
      <c r="E132" s="307" t="s">
        <v>373</v>
      </c>
      <c r="F132" s="144">
        <v>7.11</v>
      </c>
      <c r="G132" s="145">
        <v>88</v>
      </c>
      <c r="H132" s="134" t="s">
        <v>467</v>
      </c>
      <c r="I132" s="287">
        <f t="shared" si="1"/>
        <v>3550000</v>
      </c>
      <c r="J132" s="287">
        <v>745000</v>
      </c>
      <c r="K132" s="260">
        <v>710000</v>
      </c>
    </row>
    <row r="133" spans="1:11" ht="18" hidden="1" customHeight="1" x14ac:dyDescent="0.25">
      <c r="A133" s="127">
        <v>129</v>
      </c>
      <c r="B133" s="141" t="s">
        <v>379</v>
      </c>
      <c r="C133" s="142" t="s">
        <v>31</v>
      </c>
      <c r="D133" s="146" t="s">
        <v>380</v>
      </c>
      <c r="E133" s="307" t="s">
        <v>373</v>
      </c>
      <c r="F133" s="144">
        <v>7.09</v>
      </c>
      <c r="G133" s="145">
        <v>84</v>
      </c>
      <c r="H133" s="134" t="s">
        <v>467</v>
      </c>
      <c r="I133" s="287">
        <f t="shared" si="1"/>
        <v>3550000</v>
      </c>
      <c r="J133" s="287">
        <v>745000</v>
      </c>
      <c r="K133" s="260">
        <v>710000</v>
      </c>
    </row>
    <row r="134" spans="1:11" ht="18" hidden="1" customHeight="1" x14ac:dyDescent="0.25">
      <c r="A134" s="127">
        <v>130</v>
      </c>
      <c r="B134" s="141" t="s">
        <v>381</v>
      </c>
      <c r="C134" s="142" t="s">
        <v>181</v>
      </c>
      <c r="D134" s="143" t="s">
        <v>382</v>
      </c>
      <c r="E134" s="307" t="s">
        <v>373</v>
      </c>
      <c r="F134" s="144">
        <v>7.13</v>
      </c>
      <c r="G134" s="145">
        <v>88</v>
      </c>
      <c r="H134" s="134" t="s">
        <v>467</v>
      </c>
      <c r="I134" s="287">
        <f t="shared" ref="I134:I183" si="2">K134*5</f>
        <v>3550000</v>
      </c>
      <c r="J134" s="287">
        <v>745000</v>
      </c>
      <c r="K134" s="260">
        <v>710000</v>
      </c>
    </row>
    <row r="135" spans="1:11" ht="18" hidden="1" customHeight="1" x14ac:dyDescent="0.25">
      <c r="A135" s="127">
        <v>131</v>
      </c>
      <c r="B135" s="141" t="s">
        <v>383</v>
      </c>
      <c r="C135" s="142" t="s">
        <v>384</v>
      </c>
      <c r="D135" s="146">
        <v>37230</v>
      </c>
      <c r="E135" s="307" t="s">
        <v>373</v>
      </c>
      <c r="F135" s="144">
        <v>7.75</v>
      </c>
      <c r="G135" s="145">
        <v>84</v>
      </c>
      <c r="H135" s="134" t="s">
        <v>467</v>
      </c>
      <c r="I135" s="287">
        <f t="shared" si="2"/>
        <v>3550000</v>
      </c>
      <c r="J135" s="287">
        <v>745000</v>
      </c>
      <c r="K135" s="260">
        <v>710000</v>
      </c>
    </row>
    <row r="136" spans="1:11" ht="18" hidden="1" customHeight="1" x14ac:dyDescent="0.25">
      <c r="A136" s="127">
        <v>132</v>
      </c>
      <c r="B136" s="141" t="s">
        <v>386</v>
      </c>
      <c r="C136" s="142" t="s">
        <v>100</v>
      </c>
      <c r="D136" s="143" t="s">
        <v>387</v>
      </c>
      <c r="E136" s="307" t="s">
        <v>614</v>
      </c>
      <c r="F136" s="144">
        <v>7.94</v>
      </c>
      <c r="G136" s="145">
        <v>86</v>
      </c>
      <c r="H136" s="134" t="s">
        <v>467</v>
      </c>
      <c r="I136" s="287">
        <f t="shared" si="2"/>
        <v>3550000</v>
      </c>
      <c r="J136" s="287">
        <v>745000</v>
      </c>
      <c r="K136" s="260">
        <v>710000</v>
      </c>
    </row>
    <row r="137" spans="1:11" ht="18" hidden="1" customHeight="1" x14ac:dyDescent="0.25">
      <c r="A137" s="127">
        <v>133</v>
      </c>
      <c r="B137" s="141" t="s">
        <v>388</v>
      </c>
      <c r="C137" s="142" t="s">
        <v>389</v>
      </c>
      <c r="D137" s="146">
        <v>36497</v>
      </c>
      <c r="E137" s="307" t="s">
        <v>614</v>
      </c>
      <c r="F137" s="144">
        <v>7.37</v>
      </c>
      <c r="G137" s="145">
        <v>80</v>
      </c>
      <c r="H137" s="134" t="s">
        <v>467</v>
      </c>
      <c r="I137" s="287">
        <f t="shared" si="2"/>
        <v>3550000</v>
      </c>
      <c r="J137" s="287">
        <v>745000</v>
      </c>
      <c r="K137" s="260">
        <v>710000</v>
      </c>
    </row>
    <row r="138" spans="1:11" ht="18" hidden="1" customHeight="1" x14ac:dyDescent="0.25">
      <c r="A138" s="127">
        <v>134</v>
      </c>
      <c r="B138" s="141" t="s">
        <v>14</v>
      </c>
      <c r="C138" s="142" t="s">
        <v>390</v>
      </c>
      <c r="D138" s="146">
        <v>36952</v>
      </c>
      <c r="E138" s="307" t="s">
        <v>614</v>
      </c>
      <c r="F138" s="144">
        <v>8.0399999999999991</v>
      </c>
      <c r="G138" s="145">
        <v>80</v>
      </c>
      <c r="H138" s="134" t="s">
        <v>468</v>
      </c>
      <c r="I138" s="287">
        <f t="shared" si="2"/>
        <v>3550000</v>
      </c>
      <c r="J138" s="287">
        <v>745000</v>
      </c>
      <c r="K138" s="260">
        <v>710000</v>
      </c>
    </row>
    <row r="139" spans="1:11" ht="18" hidden="1" customHeight="1" x14ac:dyDescent="0.25">
      <c r="A139" s="127">
        <v>135</v>
      </c>
      <c r="B139" s="141" t="s">
        <v>154</v>
      </c>
      <c r="C139" s="142" t="s">
        <v>391</v>
      </c>
      <c r="D139" s="146">
        <v>37077</v>
      </c>
      <c r="E139" s="307" t="s">
        <v>614</v>
      </c>
      <c r="F139" s="144">
        <v>7.31</v>
      </c>
      <c r="G139" s="145">
        <v>85</v>
      </c>
      <c r="H139" s="134" t="s">
        <v>467</v>
      </c>
      <c r="I139" s="287">
        <f t="shared" si="2"/>
        <v>3550000</v>
      </c>
      <c r="J139" s="287">
        <v>745000</v>
      </c>
      <c r="K139" s="260">
        <v>710000</v>
      </c>
    </row>
    <row r="140" spans="1:11" ht="18" hidden="1" customHeight="1" x14ac:dyDescent="0.25">
      <c r="A140" s="127">
        <v>136</v>
      </c>
      <c r="B140" s="141" t="s">
        <v>392</v>
      </c>
      <c r="C140" s="142" t="s">
        <v>384</v>
      </c>
      <c r="D140" s="156" t="s">
        <v>393</v>
      </c>
      <c r="E140" s="307" t="s">
        <v>614</v>
      </c>
      <c r="F140" s="147">
        <v>7.7</v>
      </c>
      <c r="G140" s="148">
        <v>80</v>
      </c>
      <c r="H140" s="134" t="s">
        <v>467</v>
      </c>
      <c r="I140" s="287">
        <f t="shared" si="2"/>
        <v>3550000</v>
      </c>
      <c r="J140" s="287">
        <v>745000</v>
      </c>
      <c r="K140" s="260">
        <v>710000</v>
      </c>
    </row>
    <row r="141" spans="1:11" ht="18" hidden="1" customHeight="1" x14ac:dyDescent="0.25">
      <c r="A141" s="127">
        <v>137</v>
      </c>
      <c r="B141" s="128" t="s">
        <v>257</v>
      </c>
      <c r="C141" s="129" t="s">
        <v>395</v>
      </c>
      <c r="D141" s="146">
        <v>40764</v>
      </c>
      <c r="E141" s="307" t="s">
        <v>615</v>
      </c>
      <c r="F141" s="144">
        <v>8.02</v>
      </c>
      <c r="G141" s="145">
        <v>93</v>
      </c>
      <c r="H141" s="134" t="s">
        <v>468</v>
      </c>
      <c r="I141" s="287">
        <f t="shared" si="2"/>
        <v>3550000</v>
      </c>
      <c r="J141" s="287">
        <v>745000</v>
      </c>
      <c r="K141" s="260">
        <v>710000</v>
      </c>
    </row>
    <row r="142" spans="1:11" ht="18" hidden="1" customHeight="1" x14ac:dyDescent="0.25">
      <c r="A142" s="127">
        <v>138</v>
      </c>
      <c r="B142" s="128" t="s">
        <v>20</v>
      </c>
      <c r="C142" s="129" t="s">
        <v>396</v>
      </c>
      <c r="D142" s="146">
        <v>36625</v>
      </c>
      <c r="E142" s="307" t="s">
        <v>615</v>
      </c>
      <c r="F142" s="144">
        <v>7.26</v>
      </c>
      <c r="G142" s="145">
        <v>83</v>
      </c>
      <c r="H142" s="134" t="s">
        <v>467</v>
      </c>
      <c r="I142" s="287">
        <f t="shared" si="2"/>
        <v>3550000</v>
      </c>
      <c r="J142" s="287">
        <v>745000</v>
      </c>
      <c r="K142" s="260">
        <v>710000</v>
      </c>
    </row>
    <row r="143" spans="1:11" ht="18" hidden="1" customHeight="1" x14ac:dyDescent="0.25">
      <c r="A143" s="127">
        <v>139</v>
      </c>
      <c r="B143" s="128" t="s">
        <v>151</v>
      </c>
      <c r="C143" s="129" t="s">
        <v>31</v>
      </c>
      <c r="D143" s="120" t="s">
        <v>397</v>
      </c>
      <c r="E143" s="307" t="s">
        <v>615</v>
      </c>
      <c r="F143" s="137">
        <v>7.34</v>
      </c>
      <c r="G143" s="138">
        <v>83</v>
      </c>
      <c r="H143" s="134" t="s">
        <v>467</v>
      </c>
      <c r="I143" s="287">
        <f t="shared" si="2"/>
        <v>3550000</v>
      </c>
      <c r="J143" s="287">
        <v>745000</v>
      </c>
      <c r="K143" s="260">
        <v>710000</v>
      </c>
    </row>
    <row r="144" spans="1:11" ht="18" hidden="1" customHeight="1" x14ac:dyDescent="0.25">
      <c r="A144" s="127">
        <v>140</v>
      </c>
      <c r="B144" s="128" t="s">
        <v>398</v>
      </c>
      <c r="C144" s="129" t="s">
        <v>399</v>
      </c>
      <c r="D144" s="149" t="s">
        <v>400</v>
      </c>
      <c r="E144" s="307" t="s">
        <v>615</v>
      </c>
      <c r="F144" s="137">
        <v>7.88</v>
      </c>
      <c r="G144" s="138">
        <v>91</v>
      </c>
      <c r="H144" s="134" t="s">
        <v>467</v>
      </c>
      <c r="I144" s="287">
        <f t="shared" si="2"/>
        <v>3550000</v>
      </c>
      <c r="J144" s="287">
        <v>745000</v>
      </c>
      <c r="K144" s="260">
        <v>710000</v>
      </c>
    </row>
    <row r="145" spans="1:11" ht="18" hidden="1" customHeight="1" x14ac:dyDescent="0.25">
      <c r="A145" s="127">
        <v>141</v>
      </c>
      <c r="B145" s="128" t="s">
        <v>65</v>
      </c>
      <c r="C145" s="129" t="s">
        <v>26</v>
      </c>
      <c r="D145" s="146">
        <v>37137</v>
      </c>
      <c r="E145" s="307" t="s">
        <v>615</v>
      </c>
      <c r="F145" s="144">
        <v>7.4</v>
      </c>
      <c r="G145" s="145">
        <v>83</v>
      </c>
      <c r="H145" s="134" t="s">
        <v>467</v>
      </c>
      <c r="I145" s="287">
        <f t="shared" si="2"/>
        <v>3550000</v>
      </c>
      <c r="J145" s="287">
        <v>745000</v>
      </c>
      <c r="K145" s="260">
        <v>710000</v>
      </c>
    </row>
    <row r="146" spans="1:11" ht="18" hidden="1" customHeight="1" x14ac:dyDescent="0.25">
      <c r="A146" s="127">
        <v>142</v>
      </c>
      <c r="B146" s="128" t="s">
        <v>402</v>
      </c>
      <c r="C146" s="142" t="s">
        <v>72</v>
      </c>
      <c r="D146" s="120" t="s">
        <v>403</v>
      </c>
      <c r="E146" s="307" t="s">
        <v>620</v>
      </c>
      <c r="F146" s="137">
        <v>7.04</v>
      </c>
      <c r="G146" s="138">
        <v>75</v>
      </c>
      <c r="H146" s="134" t="s">
        <v>467</v>
      </c>
      <c r="I146" s="287">
        <f t="shared" si="2"/>
        <v>4225000</v>
      </c>
      <c r="J146" s="287">
        <v>745000</v>
      </c>
      <c r="K146" s="260">
        <v>845000</v>
      </c>
    </row>
    <row r="147" spans="1:11" ht="18" hidden="1" customHeight="1" x14ac:dyDescent="0.25">
      <c r="A147" s="127">
        <v>143</v>
      </c>
      <c r="B147" s="128" t="s">
        <v>324</v>
      </c>
      <c r="C147" s="129" t="s">
        <v>404</v>
      </c>
      <c r="D147" s="120" t="s">
        <v>405</v>
      </c>
      <c r="E147" s="307" t="s">
        <v>620</v>
      </c>
      <c r="F147" s="137">
        <v>7.72</v>
      </c>
      <c r="G147" s="138">
        <v>80</v>
      </c>
      <c r="H147" s="134" t="s">
        <v>467</v>
      </c>
      <c r="I147" s="287">
        <f t="shared" si="2"/>
        <v>4225000</v>
      </c>
      <c r="J147" s="287">
        <v>745000</v>
      </c>
      <c r="K147" s="260">
        <v>845000</v>
      </c>
    </row>
    <row r="148" spans="1:11" ht="18" hidden="1" customHeight="1" x14ac:dyDescent="0.25">
      <c r="A148" s="127">
        <v>144</v>
      </c>
      <c r="B148" s="128" t="s">
        <v>175</v>
      </c>
      <c r="C148" s="142" t="s">
        <v>406</v>
      </c>
      <c r="D148" s="120" t="s">
        <v>407</v>
      </c>
      <c r="E148" s="307" t="s">
        <v>620</v>
      </c>
      <c r="F148" s="137">
        <v>7.27</v>
      </c>
      <c r="G148" s="138">
        <v>78</v>
      </c>
      <c r="H148" s="134" t="s">
        <v>467</v>
      </c>
      <c r="I148" s="287">
        <f t="shared" si="2"/>
        <v>4225000</v>
      </c>
      <c r="J148" s="287">
        <v>745000</v>
      </c>
      <c r="K148" s="260">
        <v>845000</v>
      </c>
    </row>
    <row r="149" spans="1:11" ht="18" hidden="1" customHeight="1" x14ac:dyDescent="0.25">
      <c r="A149" s="127">
        <v>145</v>
      </c>
      <c r="B149" s="128" t="s">
        <v>408</v>
      </c>
      <c r="C149" s="142" t="s">
        <v>48</v>
      </c>
      <c r="D149" s="146">
        <v>37199</v>
      </c>
      <c r="E149" s="307" t="s">
        <v>620</v>
      </c>
      <c r="F149" s="144">
        <v>7.1</v>
      </c>
      <c r="G149" s="145">
        <v>80</v>
      </c>
      <c r="H149" s="134" t="s">
        <v>467</v>
      </c>
      <c r="I149" s="287">
        <f t="shared" si="2"/>
        <v>4225000</v>
      </c>
      <c r="J149" s="287">
        <v>745000</v>
      </c>
      <c r="K149" s="260">
        <v>845000</v>
      </c>
    </row>
    <row r="150" spans="1:11" ht="18" hidden="1" customHeight="1" x14ac:dyDescent="0.25">
      <c r="A150" s="127">
        <v>146</v>
      </c>
      <c r="B150" s="128" t="s">
        <v>409</v>
      </c>
      <c r="C150" s="142" t="s">
        <v>410</v>
      </c>
      <c r="D150" s="120" t="s">
        <v>411</v>
      </c>
      <c r="E150" s="307" t="s">
        <v>620</v>
      </c>
      <c r="F150" s="137">
        <v>7.27</v>
      </c>
      <c r="G150" s="138">
        <v>80</v>
      </c>
      <c r="H150" s="134" t="s">
        <v>467</v>
      </c>
      <c r="I150" s="287">
        <f t="shared" si="2"/>
        <v>4225000</v>
      </c>
      <c r="J150" s="287">
        <v>745000</v>
      </c>
      <c r="K150" s="260">
        <v>845000</v>
      </c>
    </row>
    <row r="151" spans="1:11" ht="18" hidden="1" customHeight="1" x14ac:dyDescent="0.25">
      <c r="A151" s="127">
        <v>147</v>
      </c>
      <c r="B151" s="128" t="s">
        <v>30</v>
      </c>
      <c r="C151" s="142" t="s">
        <v>86</v>
      </c>
      <c r="D151" s="146">
        <v>36902</v>
      </c>
      <c r="E151" s="307" t="s">
        <v>620</v>
      </c>
      <c r="F151" s="144">
        <v>7.35</v>
      </c>
      <c r="G151" s="145">
        <v>80</v>
      </c>
      <c r="H151" s="134" t="s">
        <v>467</v>
      </c>
      <c r="I151" s="287">
        <f t="shared" si="2"/>
        <v>4225000</v>
      </c>
      <c r="J151" s="287">
        <v>745000</v>
      </c>
      <c r="K151" s="260">
        <v>845000</v>
      </c>
    </row>
    <row r="152" spans="1:11" ht="18" hidden="1" customHeight="1" x14ac:dyDescent="0.25">
      <c r="A152" s="127">
        <v>148</v>
      </c>
      <c r="B152" s="128" t="s">
        <v>412</v>
      </c>
      <c r="C152" s="142" t="s">
        <v>413</v>
      </c>
      <c r="D152" s="120" t="s">
        <v>414</v>
      </c>
      <c r="E152" s="307" t="s">
        <v>620</v>
      </c>
      <c r="F152" s="137">
        <v>7</v>
      </c>
      <c r="G152" s="138">
        <v>70</v>
      </c>
      <c r="H152" s="134" t="s">
        <v>467</v>
      </c>
      <c r="I152" s="287">
        <f t="shared" si="2"/>
        <v>4225000</v>
      </c>
      <c r="J152" s="287">
        <v>745000</v>
      </c>
      <c r="K152" s="260">
        <v>845000</v>
      </c>
    </row>
    <row r="153" spans="1:11" ht="18" hidden="1" customHeight="1" x14ac:dyDescent="0.25">
      <c r="A153" s="127">
        <v>149</v>
      </c>
      <c r="B153" s="128" t="s">
        <v>92</v>
      </c>
      <c r="C153" s="142" t="s">
        <v>415</v>
      </c>
      <c r="D153" s="146">
        <v>37016</v>
      </c>
      <c r="E153" s="307" t="s">
        <v>620</v>
      </c>
      <c r="F153" s="144">
        <v>7.02</v>
      </c>
      <c r="G153" s="145">
        <v>80</v>
      </c>
      <c r="H153" s="134" t="s">
        <v>467</v>
      </c>
      <c r="I153" s="287">
        <f t="shared" si="2"/>
        <v>4225000</v>
      </c>
      <c r="J153" s="287">
        <v>745000</v>
      </c>
      <c r="K153" s="260">
        <v>845000</v>
      </c>
    </row>
    <row r="154" spans="1:11" ht="18" hidden="1" customHeight="1" x14ac:dyDescent="0.25">
      <c r="A154" s="127">
        <v>150</v>
      </c>
      <c r="B154" s="128" t="s">
        <v>30</v>
      </c>
      <c r="C154" s="142" t="s">
        <v>68</v>
      </c>
      <c r="D154" s="120" t="s">
        <v>416</v>
      </c>
      <c r="E154" s="307" t="s">
        <v>620</v>
      </c>
      <c r="F154" s="137">
        <v>7.29</v>
      </c>
      <c r="G154" s="138">
        <v>70</v>
      </c>
      <c r="H154" s="134" t="s">
        <v>467</v>
      </c>
      <c r="I154" s="287">
        <f t="shared" si="2"/>
        <v>4225000</v>
      </c>
      <c r="J154" s="287">
        <v>745000</v>
      </c>
      <c r="K154" s="260">
        <v>845000</v>
      </c>
    </row>
    <row r="155" spans="1:11" ht="18" hidden="1" customHeight="1" x14ac:dyDescent="0.25">
      <c r="A155" s="127">
        <v>151</v>
      </c>
      <c r="B155" s="141" t="s">
        <v>418</v>
      </c>
      <c r="C155" s="142" t="s">
        <v>419</v>
      </c>
      <c r="D155" s="146">
        <v>37234</v>
      </c>
      <c r="E155" s="307" t="s">
        <v>621</v>
      </c>
      <c r="F155" s="144">
        <v>7.28</v>
      </c>
      <c r="G155" s="145">
        <v>88</v>
      </c>
      <c r="H155" s="134" t="s">
        <v>467</v>
      </c>
      <c r="I155" s="287">
        <f t="shared" si="2"/>
        <v>4225000</v>
      </c>
      <c r="J155" s="287">
        <v>745000</v>
      </c>
      <c r="K155" s="260">
        <v>845000</v>
      </c>
    </row>
    <row r="156" spans="1:11" ht="18" hidden="1" customHeight="1" x14ac:dyDescent="0.25">
      <c r="A156" s="127">
        <v>152</v>
      </c>
      <c r="B156" s="141" t="s">
        <v>420</v>
      </c>
      <c r="C156" s="142" t="s">
        <v>39</v>
      </c>
      <c r="D156" s="146">
        <v>36958</v>
      </c>
      <c r="E156" s="307" t="s">
        <v>621</v>
      </c>
      <c r="F156" s="144">
        <v>7.55</v>
      </c>
      <c r="G156" s="145">
        <v>88</v>
      </c>
      <c r="H156" s="134" t="s">
        <v>467</v>
      </c>
      <c r="I156" s="287">
        <f t="shared" si="2"/>
        <v>4225000</v>
      </c>
      <c r="J156" s="287">
        <v>745000</v>
      </c>
      <c r="K156" s="260">
        <v>845000</v>
      </c>
    </row>
    <row r="157" spans="1:11" ht="18" hidden="1" customHeight="1" x14ac:dyDescent="0.25">
      <c r="A157" s="127">
        <v>153</v>
      </c>
      <c r="B157" s="141" t="s">
        <v>421</v>
      </c>
      <c r="C157" s="142" t="s">
        <v>422</v>
      </c>
      <c r="D157" s="133" t="s">
        <v>423</v>
      </c>
      <c r="E157" s="307" t="s">
        <v>621</v>
      </c>
      <c r="F157" s="147">
        <v>7.36</v>
      </c>
      <c r="G157" s="148">
        <v>79</v>
      </c>
      <c r="H157" s="134" t="s">
        <v>467</v>
      </c>
      <c r="I157" s="287">
        <f t="shared" si="2"/>
        <v>4225000</v>
      </c>
      <c r="J157" s="287">
        <v>745000</v>
      </c>
      <c r="K157" s="260">
        <v>845000</v>
      </c>
    </row>
    <row r="158" spans="1:11" ht="18" hidden="1" customHeight="1" x14ac:dyDescent="0.25">
      <c r="A158" s="127">
        <v>154</v>
      </c>
      <c r="B158" s="141" t="s">
        <v>424</v>
      </c>
      <c r="C158" s="142" t="s">
        <v>181</v>
      </c>
      <c r="D158" s="146">
        <v>36991</v>
      </c>
      <c r="E158" s="307" t="s">
        <v>621</v>
      </c>
      <c r="F158" s="144">
        <v>7.06</v>
      </c>
      <c r="G158" s="145">
        <v>88</v>
      </c>
      <c r="H158" s="134" t="s">
        <v>467</v>
      </c>
      <c r="I158" s="287">
        <f t="shared" si="2"/>
        <v>4225000</v>
      </c>
      <c r="J158" s="287">
        <v>745000</v>
      </c>
      <c r="K158" s="260">
        <v>845000</v>
      </c>
    </row>
    <row r="159" spans="1:11" ht="18" hidden="1" customHeight="1" x14ac:dyDescent="0.25">
      <c r="A159" s="127">
        <v>155</v>
      </c>
      <c r="B159" s="141" t="s">
        <v>425</v>
      </c>
      <c r="C159" s="142" t="s">
        <v>426</v>
      </c>
      <c r="D159" s="133" t="s">
        <v>427</v>
      </c>
      <c r="E159" s="307" t="s">
        <v>621</v>
      </c>
      <c r="F159" s="147">
        <v>7.19</v>
      </c>
      <c r="G159" s="148">
        <v>83</v>
      </c>
      <c r="H159" s="134" t="s">
        <v>467</v>
      </c>
      <c r="I159" s="287">
        <f t="shared" si="2"/>
        <v>4225000</v>
      </c>
      <c r="J159" s="287">
        <v>745000</v>
      </c>
      <c r="K159" s="260">
        <v>845000</v>
      </c>
    </row>
    <row r="160" spans="1:11" ht="18" hidden="1" customHeight="1" x14ac:dyDescent="0.25">
      <c r="A160" s="127">
        <v>156</v>
      </c>
      <c r="B160" s="141" t="s">
        <v>388</v>
      </c>
      <c r="C160" s="142" t="s">
        <v>428</v>
      </c>
      <c r="D160" s="146">
        <v>37175</v>
      </c>
      <c r="E160" s="307" t="s">
        <v>621</v>
      </c>
      <c r="F160" s="144">
        <v>7.37</v>
      </c>
      <c r="G160" s="145">
        <v>93</v>
      </c>
      <c r="H160" s="134" t="s">
        <v>467</v>
      </c>
      <c r="I160" s="287">
        <f t="shared" si="2"/>
        <v>4225000</v>
      </c>
      <c r="J160" s="287">
        <v>745000</v>
      </c>
      <c r="K160" s="260">
        <v>845000</v>
      </c>
    </row>
    <row r="161" spans="1:11" ht="18" hidden="1" customHeight="1" x14ac:dyDescent="0.25">
      <c r="A161" s="127">
        <v>157</v>
      </c>
      <c r="B161" s="150" t="s">
        <v>430</v>
      </c>
      <c r="C161" s="142" t="s">
        <v>431</v>
      </c>
      <c r="D161" s="133" t="s">
        <v>432</v>
      </c>
      <c r="E161" s="307" t="s">
        <v>622</v>
      </c>
      <c r="F161" s="147">
        <v>7.06</v>
      </c>
      <c r="G161" s="148">
        <v>82</v>
      </c>
      <c r="H161" s="134" t="s">
        <v>467</v>
      </c>
      <c r="I161" s="287">
        <f t="shared" si="2"/>
        <v>4225000</v>
      </c>
      <c r="J161" s="287">
        <v>745000</v>
      </c>
      <c r="K161" s="260">
        <v>845000</v>
      </c>
    </row>
    <row r="162" spans="1:11" ht="18" hidden="1" customHeight="1" x14ac:dyDescent="0.25">
      <c r="A162" s="127">
        <v>158</v>
      </c>
      <c r="B162" s="150" t="s">
        <v>433</v>
      </c>
      <c r="C162" s="142" t="s">
        <v>42</v>
      </c>
      <c r="D162" s="146">
        <v>37233</v>
      </c>
      <c r="E162" s="307" t="s">
        <v>622</v>
      </c>
      <c r="F162" s="144">
        <v>7</v>
      </c>
      <c r="G162" s="145">
        <v>86</v>
      </c>
      <c r="H162" s="134" t="s">
        <v>467</v>
      </c>
      <c r="I162" s="287">
        <f t="shared" si="2"/>
        <v>4225000</v>
      </c>
      <c r="J162" s="287">
        <v>745000</v>
      </c>
      <c r="K162" s="260">
        <v>845000</v>
      </c>
    </row>
    <row r="163" spans="1:11" ht="18" hidden="1" customHeight="1" x14ac:dyDescent="0.25">
      <c r="A163" s="127">
        <v>159</v>
      </c>
      <c r="B163" s="150" t="s">
        <v>436</v>
      </c>
      <c r="C163" s="142" t="s">
        <v>128</v>
      </c>
      <c r="D163" s="133" t="s">
        <v>437</v>
      </c>
      <c r="E163" s="307" t="s">
        <v>622</v>
      </c>
      <c r="F163" s="147">
        <v>7</v>
      </c>
      <c r="G163" s="148">
        <v>81</v>
      </c>
      <c r="H163" s="134" t="s">
        <v>467</v>
      </c>
      <c r="I163" s="287">
        <f t="shared" si="2"/>
        <v>4225000</v>
      </c>
      <c r="J163" s="287">
        <v>745000</v>
      </c>
      <c r="K163" s="260">
        <v>845000</v>
      </c>
    </row>
    <row r="164" spans="1:11" ht="18" hidden="1" customHeight="1" x14ac:dyDescent="0.25">
      <c r="A164" s="127">
        <v>160</v>
      </c>
      <c r="B164" s="150" t="s">
        <v>438</v>
      </c>
      <c r="C164" s="142" t="s">
        <v>439</v>
      </c>
      <c r="D164" s="133" t="s">
        <v>440</v>
      </c>
      <c r="E164" s="307" t="s">
        <v>622</v>
      </c>
      <c r="F164" s="147">
        <v>7.03</v>
      </c>
      <c r="G164" s="148">
        <v>85</v>
      </c>
      <c r="H164" s="134" t="s">
        <v>467</v>
      </c>
      <c r="I164" s="287">
        <f t="shared" si="2"/>
        <v>4225000</v>
      </c>
      <c r="J164" s="287">
        <v>745000</v>
      </c>
      <c r="K164" s="260">
        <v>845000</v>
      </c>
    </row>
    <row r="165" spans="1:11" ht="18" hidden="1" customHeight="1" x14ac:dyDescent="0.25">
      <c r="A165" s="127">
        <v>161</v>
      </c>
      <c r="B165" s="150" t="s">
        <v>96</v>
      </c>
      <c r="C165" s="142" t="s">
        <v>66</v>
      </c>
      <c r="D165" s="146">
        <v>37201</v>
      </c>
      <c r="E165" s="307" t="s">
        <v>622</v>
      </c>
      <c r="F165" s="144">
        <v>7.35</v>
      </c>
      <c r="G165" s="145">
        <v>90</v>
      </c>
      <c r="H165" s="134" t="s">
        <v>467</v>
      </c>
      <c r="I165" s="287">
        <f t="shared" si="2"/>
        <v>4225000</v>
      </c>
      <c r="J165" s="287">
        <v>745000</v>
      </c>
      <c r="K165" s="260">
        <v>845000</v>
      </c>
    </row>
    <row r="166" spans="1:11" ht="18" hidden="1" customHeight="1" x14ac:dyDescent="0.25">
      <c r="A166" s="127">
        <v>162</v>
      </c>
      <c r="B166" s="141" t="s">
        <v>20</v>
      </c>
      <c r="C166" s="142" t="s">
        <v>442</v>
      </c>
      <c r="D166" s="146" t="s">
        <v>443</v>
      </c>
      <c r="E166" s="307" t="s">
        <v>616</v>
      </c>
      <c r="F166" s="144">
        <v>7.56</v>
      </c>
      <c r="G166" s="145">
        <v>80</v>
      </c>
      <c r="H166" s="134" t="s">
        <v>467</v>
      </c>
      <c r="I166" s="287">
        <f t="shared" si="2"/>
        <v>4225000</v>
      </c>
      <c r="J166" s="287">
        <v>745000</v>
      </c>
      <c r="K166" s="260">
        <v>845000</v>
      </c>
    </row>
    <row r="167" spans="1:11" ht="18" hidden="1" customHeight="1" x14ac:dyDescent="0.25">
      <c r="A167" s="127">
        <v>163</v>
      </c>
      <c r="B167" s="141" t="s">
        <v>444</v>
      </c>
      <c r="C167" s="142" t="s">
        <v>130</v>
      </c>
      <c r="D167" s="146">
        <v>37171</v>
      </c>
      <c r="E167" s="307" t="s">
        <v>616</v>
      </c>
      <c r="F167" s="144">
        <v>7.33</v>
      </c>
      <c r="G167" s="145">
        <v>82</v>
      </c>
      <c r="H167" s="134" t="s">
        <v>467</v>
      </c>
      <c r="I167" s="287">
        <f t="shared" si="2"/>
        <v>4225000</v>
      </c>
      <c r="J167" s="287">
        <v>745000</v>
      </c>
      <c r="K167" s="260">
        <v>845000</v>
      </c>
    </row>
    <row r="168" spans="1:11" ht="18" hidden="1" customHeight="1" x14ac:dyDescent="0.25">
      <c r="A168" s="127">
        <v>164</v>
      </c>
      <c r="B168" s="141" t="s">
        <v>445</v>
      </c>
      <c r="C168" s="142" t="s">
        <v>152</v>
      </c>
      <c r="D168" s="146" t="s">
        <v>446</v>
      </c>
      <c r="E168" s="307" t="s">
        <v>616</v>
      </c>
      <c r="F168" s="144">
        <v>7.06</v>
      </c>
      <c r="G168" s="145">
        <v>80</v>
      </c>
      <c r="H168" s="134" t="s">
        <v>467</v>
      </c>
      <c r="I168" s="287">
        <f t="shared" si="2"/>
        <v>4225000</v>
      </c>
      <c r="J168" s="287">
        <v>745000</v>
      </c>
      <c r="K168" s="260">
        <v>845000</v>
      </c>
    </row>
    <row r="169" spans="1:11" ht="18" hidden="1" customHeight="1" x14ac:dyDescent="0.25">
      <c r="A169" s="127">
        <v>165</v>
      </c>
      <c r="B169" s="141" t="s">
        <v>447</v>
      </c>
      <c r="C169" s="142" t="s">
        <v>384</v>
      </c>
      <c r="D169" s="146" t="s">
        <v>448</v>
      </c>
      <c r="E169" s="307" t="s">
        <v>616</v>
      </c>
      <c r="F169" s="144">
        <v>7.63</v>
      </c>
      <c r="G169" s="145">
        <v>81</v>
      </c>
      <c r="H169" s="134" t="s">
        <v>467</v>
      </c>
      <c r="I169" s="287">
        <f t="shared" si="2"/>
        <v>4225000</v>
      </c>
      <c r="J169" s="287">
        <v>745000</v>
      </c>
      <c r="K169" s="260">
        <v>845000</v>
      </c>
    </row>
    <row r="170" spans="1:11" ht="18" hidden="1" customHeight="1" x14ac:dyDescent="0.25">
      <c r="A170" s="127">
        <v>166</v>
      </c>
      <c r="B170" s="141" t="s">
        <v>449</v>
      </c>
      <c r="C170" s="142" t="s">
        <v>97</v>
      </c>
      <c r="D170" s="146">
        <v>36993</v>
      </c>
      <c r="E170" s="307" t="s">
        <v>616</v>
      </c>
      <c r="F170" s="144">
        <v>7.22</v>
      </c>
      <c r="G170" s="145">
        <v>90</v>
      </c>
      <c r="H170" s="134" t="s">
        <v>467</v>
      </c>
      <c r="I170" s="287">
        <f t="shared" si="2"/>
        <v>4225000</v>
      </c>
      <c r="J170" s="287">
        <v>745000</v>
      </c>
      <c r="K170" s="260">
        <v>845000</v>
      </c>
    </row>
    <row r="171" spans="1:11" ht="18" hidden="1" customHeight="1" x14ac:dyDescent="0.25">
      <c r="A171" s="127">
        <v>167</v>
      </c>
      <c r="B171" s="141" t="s">
        <v>365</v>
      </c>
      <c r="C171" s="142" t="s">
        <v>120</v>
      </c>
      <c r="D171" s="146" t="s">
        <v>450</v>
      </c>
      <c r="E171" s="307" t="s">
        <v>616</v>
      </c>
      <c r="F171" s="144">
        <v>7.06</v>
      </c>
      <c r="G171" s="145">
        <v>80</v>
      </c>
      <c r="H171" s="134" t="s">
        <v>467</v>
      </c>
      <c r="I171" s="287">
        <f t="shared" si="2"/>
        <v>4225000</v>
      </c>
      <c r="J171" s="287">
        <v>745000</v>
      </c>
      <c r="K171" s="260">
        <v>845000</v>
      </c>
    </row>
    <row r="172" spans="1:11" ht="18" hidden="1" customHeight="1" x14ac:dyDescent="0.25">
      <c r="A172" s="127">
        <v>168</v>
      </c>
      <c r="B172" s="141" t="s">
        <v>444</v>
      </c>
      <c r="C172" s="142" t="s">
        <v>26</v>
      </c>
      <c r="D172" s="146" t="s">
        <v>451</v>
      </c>
      <c r="E172" s="307" t="s">
        <v>616</v>
      </c>
      <c r="F172" s="144">
        <v>7.13</v>
      </c>
      <c r="G172" s="145">
        <v>87</v>
      </c>
      <c r="H172" s="134" t="s">
        <v>467</v>
      </c>
      <c r="I172" s="287">
        <f t="shared" si="2"/>
        <v>4225000</v>
      </c>
      <c r="J172" s="287">
        <v>745000</v>
      </c>
      <c r="K172" s="260">
        <v>845000</v>
      </c>
    </row>
    <row r="173" spans="1:11" ht="18" hidden="1" customHeight="1" x14ac:dyDescent="0.25">
      <c r="A173" s="127">
        <v>169</v>
      </c>
      <c r="B173" s="141" t="s">
        <v>453</v>
      </c>
      <c r="C173" s="142" t="s">
        <v>184</v>
      </c>
      <c r="D173" s="143" t="s">
        <v>454</v>
      </c>
      <c r="E173" s="307" t="s">
        <v>617</v>
      </c>
      <c r="F173" s="144">
        <v>7.12</v>
      </c>
      <c r="G173" s="145">
        <v>84</v>
      </c>
      <c r="H173" s="134" t="s">
        <v>467</v>
      </c>
      <c r="I173" s="287">
        <f t="shared" si="2"/>
        <v>4225000</v>
      </c>
      <c r="J173" s="287">
        <v>745000</v>
      </c>
      <c r="K173" s="260">
        <v>845000</v>
      </c>
    </row>
    <row r="174" spans="1:11" ht="18" hidden="1" customHeight="1" x14ac:dyDescent="0.25">
      <c r="A174" s="127">
        <v>170</v>
      </c>
      <c r="B174" s="141" t="s">
        <v>455</v>
      </c>
      <c r="C174" s="142" t="s">
        <v>26</v>
      </c>
      <c r="D174" s="146">
        <v>37043</v>
      </c>
      <c r="E174" s="307" t="s">
        <v>617</v>
      </c>
      <c r="F174" s="144">
        <v>7.19</v>
      </c>
      <c r="G174" s="145">
        <v>80</v>
      </c>
      <c r="H174" s="134" t="s">
        <v>467</v>
      </c>
      <c r="I174" s="287">
        <f t="shared" si="2"/>
        <v>4225000</v>
      </c>
      <c r="J174" s="287">
        <v>745000</v>
      </c>
      <c r="K174" s="260">
        <v>845000</v>
      </c>
    </row>
    <row r="175" spans="1:11" ht="18" hidden="1" customHeight="1" x14ac:dyDescent="0.25">
      <c r="A175" s="127">
        <v>171</v>
      </c>
      <c r="B175" s="141" t="s">
        <v>159</v>
      </c>
      <c r="C175" s="142" t="s">
        <v>100</v>
      </c>
      <c r="D175" s="143" t="s">
        <v>457</v>
      </c>
      <c r="E175" s="307" t="s">
        <v>618</v>
      </c>
      <c r="F175" s="144">
        <v>7.11</v>
      </c>
      <c r="G175" s="145">
        <v>80</v>
      </c>
      <c r="H175" s="134" t="s">
        <v>467</v>
      </c>
      <c r="I175" s="287">
        <f t="shared" si="2"/>
        <v>4225000</v>
      </c>
      <c r="J175" s="287">
        <v>745000</v>
      </c>
      <c r="K175" s="260">
        <v>845000</v>
      </c>
    </row>
    <row r="176" spans="1:11" ht="18" hidden="1" customHeight="1" x14ac:dyDescent="0.25">
      <c r="A176" s="127">
        <v>172</v>
      </c>
      <c r="B176" s="141" t="s">
        <v>458</v>
      </c>
      <c r="C176" s="142" t="s">
        <v>431</v>
      </c>
      <c r="D176" s="146">
        <v>36954</v>
      </c>
      <c r="E176" s="307" t="s">
        <v>618</v>
      </c>
      <c r="F176" s="144">
        <v>7.01</v>
      </c>
      <c r="G176" s="145">
        <v>75</v>
      </c>
      <c r="H176" s="134" t="s">
        <v>467</v>
      </c>
      <c r="I176" s="287">
        <f t="shared" si="2"/>
        <v>4225000</v>
      </c>
      <c r="J176" s="287">
        <v>745000</v>
      </c>
      <c r="K176" s="260">
        <v>845000</v>
      </c>
    </row>
    <row r="177" spans="1:11" ht="18" hidden="1" customHeight="1" x14ac:dyDescent="0.25">
      <c r="A177" s="127">
        <v>173</v>
      </c>
      <c r="B177" s="141" t="s">
        <v>459</v>
      </c>
      <c r="C177" s="142" t="s">
        <v>128</v>
      </c>
      <c r="D177" s="143" t="s">
        <v>382</v>
      </c>
      <c r="E177" s="307" t="s">
        <v>618</v>
      </c>
      <c r="F177" s="144">
        <v>7.16</v>
      </c>
      <c r="G177" s="145">
        <v>74</v>
      </c>
      <c r="H177" s="134" t="s">
        <v>467</v>
      </c>
      <c r="I177" s="287">
        <f t="shared" si="2"/>
        <v>4225000</v>
      </c>
      <c r="J177" s="287">
        <v>745000</v>
      </c>
      <c r="K177" s="260">
        <v>845000</v>
      </c>
    </row>
    <row r="178" spans="1:11" ht="18" hidden="1" customHeight="1" x14ac:dyDescent="0.25">
      <c r="A178" s="127">
        <v>174</v>
      </c>
      <c r="B178" s="141" t="s">
        <v>73</v>
      </c>
      <c r="C178" s="142" t="s">
        <v>170</v>
      </c>
      <c r="D178" s="143" t="s">
        <v>376</v>
      </c>
      <c r="E178" s="307" t="s">
        <v>618</v>
      </c>
      <c r="F178" s="144">
        <v>7.39</v>
      </c>
      <c r="G178" s="145">
        <v>84</v>
      </c>
      <c r="H178" s="134" t="s">
        <v>467</v>
      </c>
      <c r="I178" s="287">
        <f t="shared" si="2"/>
        <v>4225000</v>
      </c>
      <c r="J178" s="287">
        <v>745000</v>
      </c>
      <c r="K178" s="260">
        <v>845000</v>
      </c>
    </row>
    <row r="179" spans="1:11" ht="18" hidden="1" customHeight="1" x14ac:dyDescent="0.25">
      <c r="A179" s="127">
        <v>175</v>
      </c>
      <c r="B179" s="141" t="s">
        <v>460</v>
      </c>
      <c r="C179" s="142" t="s">
        <v>461</v>
      </c>
      <c r="D179" s="146">
        <v>37228</v>
      </c>
      <c r="E179" s="307" t="s">
        <v>618</v>
      </c>
      <c r="F179" s="144">
        <v>7.66</v>
      </c>
      <c r="G179" s="145">
        <v>84</v>
      </c>
      <c r="H179" s="134" t="s">
        <v>467</v>
      </c>
      <c r="I179" s="287">
        <f t="shared" si="2"/>
        <v>4225000</v>
      </c>
      <c r="J179" s="287">
        <v>745000</v>
      </c>
      <c r="K179" s="260">
        <v>845000</v>
      </c>
    </row>
    <row r="180" spans="1:11" ht="18" hidden="1" customHeight="1" x14ac:dyDescent="0.25">
      <c r="A180" s="127">
        <v>176</v>
      </c>
      <c r="B180" s="141" t="s">
        <v>462</v>
      </c>
      <c r="C180" s="142" t="s">
        <v>26</v>
      </c>
      <c r="D180" s="146">
        <v>36962</v>
      </c>
      <c r="E180" s="307" t="s">
        <v>618</v>
      </c>
      <c r="F180" s="144">
        <v>7.88</v>
      </c>
      <c r="G180" s="145">
        <v>84</v>
      </c>
      <c r="H180" s="134" t="s">
        <v>467</v>
      </c>
      <c r="I180" s="287">
        <f t="shared" si="2"/>
        <v>4225000</v>
      </c>
      <c r="J180" s="287">
        <v>745000</v>
      </c>
      <c r="K180" s="260">
        <v>845000</v>
      </c>
    </row>
    <row r="181" spans="1:11" ht="18" hidden="1" customHeight="1" x14ac:dyDescent="0.25">
      <c r="A181" s="127">
        <v>177</v>
      </c>
      <c r="B181" s="141" t="s">
        <v>421</v>
      </c>
      <c r="C181" s="142" t="s">
        <v>278</v>
      </c>
      <c r="D181" s="146">
        <v>37133</v>
      </c>
      <c r="E181" s="307" t="s">
        <v>618</v>
      </c>
      <c r="F181" s="144">
        <v>7.59</v>
      </c>
      <c r="G181" s="145">
        <v>84</v>
      </c>
      <c r="H181" s="134" t="s">
        <v>467</v>
      </c>
      <c r="I181" s="287">
        <f t="shared" si="2"/>
        <v>4225000</v>
      </c>
      <c r="J181" s="287">
        <v>745000</v>
      </c>
      <c r="K181" s="260">
        <v>845000</v>
      </c>
    </row>
    <row r="182" spans="1:11" ht="18" hidden="1" customHeight="1" x14ac:dyDescent="0.25">
      <c r="A182" s="127">
        <v>178</v>
      </c>
      <c r="B182" s="141" t="s">
        <v>464</v>
      </c>
      <c r="C182" s="142" t="s">
        <v>184</v>
      </c>
      <c r="D182" s="146">
        <v>36895</v>
      </c>
      <c r="E182" s="307" t="s">
        <v>619</v>
      </c>
      <c r="F182" s="144">
        <v>8.6300000000000008</v>
      </c>
      <c r="G182" s="145">
        <v>90</v>
      </c>
      <c r="H182" s="134" t="s">
        <v>468</v>
      </c>
      <c r="I182" s="287">
        <f t="shared" si="2"/>
        <v>4225000</v>
      </c>
      <c r="J182" s="287">
        <v>745000</v>
      </c>
      <c r="K182" s="260">
        <v>845000</v>
      </c>
    </row>
    <row r="183" spans="1:11" ht="18" hidden="1" customHeight="1" x14ac:dyDescent="0.25">
      <c r="A183" s="127">
        <v>179</v>
      </c>
      <c r="B183" s="141" t="s">
        <v>465</v>
      </c>
      <c r="C183" s="142" t="s">
        <v>26</v>
      </c>
      <c r="D183" s="151" t="s">
        <v>466</v>
      </c>
      <c r="E183" s="307" t="s">
        <v>619</v>
      </c>
      <c r="F183" s="144">
        <v>7.21</v>
      </c>
      <c r="G183" s="145">
        <v>82</v>
      </c>
      <c r="H183" s="134" t="s">
        <v>467</v>
      </c>
      <c r="I183" s="287">
        <f t="shared" si="2"/>
        <v>4225000</v>
      </c>
      <c r="J183" s="287">
        <v>745000</v>
      </c>
      <c r="K183" s="260">
        <v>845000</v>
      </c>
    </row>
    <row r="184" spans="1:11" ht="18" hidden="1" customHeight="1" x14ac:dyDescent="0.25">
      <c r="B184" s="302" t="s">
        <v>598</v>
      </c>
      <c r="I184" s="301">
        <f>SUM(I5:I183)</f>
        <v>736025000</v>
      </c>
      <c r="J184" s="301">
        <f>SUM(J5:J183)</f>
        <v>133355000</v>
      </c>
    </row>
    <row r="185" spans="1:11" ht="22.5" customHeight="1" x14ac:dyDescent="0.25"/>
  </sheetData>
  <autoFilter ref="A4:M184">
    <filterColumn colId="4">
      <filters>
        <filter val="QTLH K3A"/>
        <filter val="QTLH K3B"/>
        <filter val="QTLH K3C"/>
      </filters>
    </filterColumn>
  </autoFilter>
  <mergeCells count="2">
    <mergeCell ref="A1:I1"/>
    <mergeCell ref="A2:J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A2" sqref="A2:I2"/>
    </sheetView>
  </sheetViews>
  <sheetFormatPr defaultRowHeight="15" x14ac:dyDescent="0.25"/>
  <cols>
    <col min="2" max="2" width="16.5703125" customWidth="1"/>
    <col min="4" max="4" width="10.85546875" customWidth="1"/>
    <col min="5" max="5" width="22.5703125" customWidth="1"/>
    <col min="7" max="7" width="10.85546875" customWidth="1"/>
    <col min="9" max="9" width="11.140625" bestFit="1" customWidth="1"/>
  </cols>
  <sheetData>
    <row r="1" spans="1:10" x14ac:dyDescent="0.25">
      <c r="A1" s="316" t="s">
        <v>486</v>
      </c>
      <c r="B1" s="316"/>
      <c r="C1" s="316"/>
      <c r="D1" s="316"/>
      <c r="E1" s="316"/>
      <c r="F1" s="316"/>
      <c r="G1" s="316"/>
      <c r="H1" s="316"/>
      <c r="I1" s="316"/>
    </row>
    <row r="2" spans="1:10" x14ac:dyDescent="0.25">
      <c r="A2" s="317" t="s">
        <v>484</v>
      </c>
      <c r="B2" s="317"/>
      <c r="C2" s="317"/>
      <c r="D2" s="317"/>
      <c r="E2" s="317"/>
      <c r="F2" s="317"/>
      <c r="G2" s="317"/>
      <c r="H2" s="317"/>
      <c r="I2" s="317"/>
    </row>
    <row r="4" spans="1:10" ht="38.25" customHeight="1" x14ac:dyDescent="0.25">
      <c r="A4" s="152" t="s">
        <v>5</v>
      </c>
      <c r="B4" s="121" t="s">
        <v>6</v>
      </c>
      <c r="C4" s="122" t="s">
        <v>7</v>
      </c>
      <c r="D4" s="153" t="s">
        <v>8</v>
      </c>
      <c r="E4" s="123" t="s">
        <v>474</v>
      </c>
      <c r="F4" s="124" t="s">
        <v>9</v>
      </c>
      <c r="G4" s="125" t="s">
        <v>10</v>
      </c>
      <c r="H4" s="230" t="s">
        <v>470</v>
      </c>
      <c r="I4" s="230" t="s">
        <v>473</v>
      </c>
    </row>
    <row r="5" spans="1:10" ht="18" customHeight="1" x14ac:dyDescent="0.25">
      <c r="A5" s="102">
        <v>1</v>
      </c>
      <c r="B5" s="103" t="s">
        <v>123</v>
      </c>
      <c r="C5" s="104" t="s">
        <v>124</v>
      </c>
      <c r="D5" s="105" t="s">
        <v>125</v>
      </c>
      <c r="E5" s="97" t="s">
        <v>122</v>
      </c>
      <c r="F5" s="106">
        <v>9.16</v>
      </c>
      <c r="G5" s="107">
        <v>92</v>
      </c>
      <c r="H5" s="101" t="s">
        <v>469</v>
      </c>
      <c r="I5" s="286">
        <v>11175000</v>
      </c>
    </row>
    <row r="6" spans="1:10" s="295" customFormat="1" ht="18" customHeight="1" x14ac:dyDescent="0.25">
      <c r="A6" s="288">
        <v>2</v>
      </c>
      <c r="B6" s="289" t="s">
        <v>123</v>
      </c>
      <c r="C6" s="290" t="s">
        <v>391</v>
      </c>
      <c r="D6" s="291">
        <v>35389</v>
      </c>
      <c r="E6" s="102" t="s">
        <v>122</v>
      </c>
      <c r="F6" s="292">
        <v>8.44</v>
      </c>
      <c r="G6" s="293">
        <v>84</v>
      </c>
      <c r="H6" s="294" t="s">
        <v>468</v>
      </c>
      <c r="I6" s="296">
        <v>7450000</v>
      </c>
      <c r="J6" s="295" t="s">
        <v>485</v>
      </c>
    </row>
    <row r="7" spans="1:10" s="295" customFormat="1" ht="18" customHeight="1" x14ac:dyDescent="0.25">
      <c r="A7" s="102">
        <v>3</v>
      </c>
      <c r="B7" s="289" t="s">
        <v>483</v>
      </c>
      <c r="C7" s="290" t="s">
        <v>59</v>
      </c>
      <c r="D7" s="291">
        <v>36116</v>
      </c>
      <c r="E7" s="102" t="s">
        <v>122</v>
      </c>
      <c r="F7" s="292">
        <v>8.18</v>
      </c>
      <c r="G7" s="293">
        <v>80</v>
      </c>
      <c r="H7" s="294" t="s">
        <v>468</v>
      </c>
      <c r="I7" s="296">
        <v>7450000</v>
      </c>
      <c r="J7" s="295" t="s">
        <v>485</v>
      </c>
    </row>
    <row r="8" spans="1:10" ht="18" customHeight="1" x14ac:dyDescent="0.25">
      <c r="A8" s="288">
        <v>4</v>
      </c>
      <c r="B8" s="103" t="s">
        <v>129</v>
      </c>
      <c r="C8" s="108" t="s">
        <v>130</v>
      </c>
      <c r="D8" s="105">
        <v>36193</v>
      </c>
      <c r="E8" s="98" t="s">
        <v>126</v>
      </c>
      <c r="F8" s="106">
        <v>8.07</v>
      </c>
      <c r="G8" s="107">
        <v>85</v>
      </c>
      <c r="H8" s="101" t="s">
        <v>468</v>
      </c>
      <c r="I8" s="286">
        <v>7450000</v>
      </c>
    </row>
    <row r="9" spans="1:10" ht="18" customHeight="1" x14ac:dyDescent="0.25">
      <c r="A9" s="102">
        <v>5</v>
      </c>
      <c r="B9" s="103" t="s">
        <v>132</v>
      </c>
      <c r="C9" s="108" t="s">
        <v>66</v>
      </c>
      <c r="D9" s="105">
        <v>36190</v>
      </c>
      <c r="E9" s="98" t="s">
        <v>126</v>
      </c>
      <c r="F9" s="106">
        <v>8.11</v>
      </c>
      <c r="G9" s="107">
        <v>90</v>
      </c>
      <c r="H9" s="101" t="s">
        <v>468</v>
      </c>
      <c r="I9" s="286">
        <v>7450000</v>
      </c>
    </row>
    <row r="10" spans="1:10" ht="18" customHeight="1" x14ac:dyDescent="0.25">
      <c r="A10" s="288">
        <v>6</v>
      </c>
      <c r="B10" s="103" t="s">
        <v>133</v>
      </c>
      <c r="C10" s="108" t="s">
        <v>68</v>
      </c>
      <c r="D10" s="105" t="s">
        <v>134</v>
      </c>
      <c r="E10" s="98" t="s">
        <v>126</v>
      </c>
      <c r="F10" s="106">
        <v>8.14</v>
      </c>
      <c r="G10" s="107">
        <v>90</v>
      </c>
      <c r="H10" s="101" t="s">
        <v>468</v>
      </c>
      <c r="I10" s="286">
        <v>7450000</v>
      </c>
    </row>
    <row r="11" spans="1:10" ht="18" customHeight="1" x14ac:dyDescent="0.25">
      <c r="A11" s="102">
        <v>7</v>
      </c>
      <c r="B11" s="103" t="s">
        <v>137</v>
      </c>
      <c r="C11" s="104" t="s">
        <v>105</v>
      </c>
      <c r="D11" s="105" t="s">
        <v>138</v>
      </c>
      <c r="E11" s="98" t="s">
        <v>136</v>
      </c>
      <c r="F11" s="106">
        <v>8.0299999999999994</v>
      </c>
      <c r="G11" s="107">
        <v>82</v>
      </c>
      <c r="H11" s="101" t="s">
        <v>468</v>
      </c>
      <c r="I11" s="286">
        <v>7450000</v>
      </c>
    </row>
    <row r="12" spans="1:10" ht="18" customHeight="1" x14ac:dyDescent="0.25">
      <c r="A12" s="288">
        <v>8</v>
      </c>
      <c r="B12" s="103" t="s">
        <v>149</v>
      </c>
      <c r="C12" s="104" t="s">
        <v>59</v>
      </c>
      <c r="D12" s="105" t="s">
        <v>150</v>
      </c>
      <c r="E12" s="98" t="s">
        <v>136</v>
      </c>
      <c r="F12" s="106">
        <v>8.1300000000000008</v>
      </c>
      <c r="G12" s="107">
        <v>88</v>
      </c>
      <c r="H12" s="101" t="s">
        <v>468</v>
      </c>
      <c r="I12" s="286">
        <v>7450000</v>
      </c>
    </row>
    <row r="13" spans="1:10" ht="18" customHeight="1" x14ac:dyDescent="0.25">
      <c r="A13" s="102">
        <v>9</v>
      </c>
      <c r="B13" s="103" t="s">
        <v>169</v>
      </c>
      <c r="C13" s="109" t="s">
        <v>170</v>
      </c>
      <c r="D13" s="105">
        <v>36260</v>
      </c>
      <c r="E13" s="98" t="s">
        <v>160</v>
      </c>
      <c r="F13" s="106">
        <v>8</v>
      </c>
      <c r="G13" s="107">
        <v>80</v>
      </c>
      <c r="H13" s="101" t="s">
        <v>468</v>
      </c>
      <c r="I13" s="286">
        <v>7450000</v>
      </c>
    </row>
    <row r="14" spans="1:10" ht="18" customHeight="1" x14ac:dyDescent="0.25">
      <c r="A14" s="288">
        <v>10</v>
      </c>
      <c r="B14" s="103" t="s">
        <v>183</v>
      </c>
      <c r="C14" s="104" t="s">
        <v>184</v>
      </c>
      <c r="D14" s="105">
        <v>36381</v>
      </c>
      <c r="E14" s="98" t="s">
        <v>172</v>
      </c>
      <c r="F14" s="106">
        <v>8.1300000000000008</v>
      </c>
      <c r="G14" s="107">
        <v>94</v>
      </c>
      <c r="H14" s="101" t="s">
        <v>468</v>
      </c>
      <c r="I14" s="286">
        <v>7450000</v>
      </c>
    </row>
    <row r="15" spans="1:10" ht="18" customHeight="1" x14ac:dyDescent="0.25">
      <c r="A15" s="102">
        <v>11</v>
      </c>
      <c r="B15" s="103" t="s">
        <v>192</v>
      </c>
      <c r="C15" s="109" t="s">
        <v>193</v>
      </c>
      <c r="D15" s="105">
        <v>36161</v>
      </c>
      <c r="E15" s="98" t="s">
        <v>187</v>
      </c>
      <c r="F15" s="106">
        <v>8.0299999999999994</v>
      </c>
      <c r="G15" s="107">
        <v>80</v>
      </c>
      <c r="H15" s="101" t="s">
        <v>468</v>
      </c>
      <c r="I15" s="286">
        <v>7450000</v>
      </c>
    </row>
    <row r="16" spans="1:10" ht="18" customHeight="1" x14ac:dyDescent="0.25">
      <c r="A16" s="288">
        <v>12</v>
      </c>
      <c r="B16" s="103" t="s">
        <v>198</v>
      </c>
      <c r="C16" s="109" t="s">
        <v>199</v>
      </c>
      <c r="D16" s="105" t="s">
        <v>200</v>
      </c>
      <c r="E16" s="98" t="s">
        <v>187</v>
      </c>
      <c r="F16" s="106">
        <v>8.06</v>
      </c>
      <c r="G16" s="107">
        <v>80</v>
      </c>
      <c r="H16" s="101" t="s">
        <v>468</v>
      </c>
      <c r="I16" s="286">
        <v>7450000</v>
      </c>
    </row>
    <row r="17" spans="1:9" ht="18" customHeight="1" x14ac:dyDescent="0.25">
      <c r="A17" s="102">
        <v>13</v>
      </c>
      <c r="B17" s="110" t="s">
        <v>206</v>
      </c>
      <c r="C17" s="109" t="s">
        <v>207</v>
      </c>
      <c r="D17" s="111" t="s">
        <v>208</v>
      </c>
      <c r="E17" s="98" t="s">
        <v>187</v>
      </c>
      <c r="F17" s="112">
        <v>8.2200000000000006</v>
      </c>
      <c r="G17" s="113">
        <v>85</v>
      </c>
      <c r="H17" s="101" t="s">
        <v>468</v>
      </c>
      <c r="I17" s="286">
        <v>7450000</v>
      </c>
    </row>
    <row r="18" spans="1:9" ht="18" customHeight="1" x14ac:dyDescent="0.25">
      <c r="A18" s="288">
        <v>14</v>
      </c>
      <c r="B18" s="103" t="s">
        <v>212</v>
      </c>
      <c r="C18" s="109" t="s">
        <v>86</v>
      </c>
      <c r="D18" s="105" t="s">
        <v>213</v>
      </c>
      <c r="E18" s="98" t="s">
        <v>187</v>
      </c>
      <c r="F18" s="106">
        <v>8.07</v>
      </c>
      <c r="G18" s="107">
        <v>80</v>
      </c>
      <c r="H18" s="101" t="s">
        <v>468</v>
      </c>
      <c r="I18" s="286">
        <v>7450000</v>
      </c>
    </row>
    <row r="19" spans="1:9" ht="18" customHeight="1" x14ac:dyDescent="0.25">
      <c r="A19" s="102">
        <v>15</v>
      </c>
      <c r="B19" s="103" t="s">
        <v>216</v>
      </c>
      <c r="C19" s="109" t="s">
        <v>31</v>
      </c>
      <c r="D19" s="105">
        <v>36411</v>
      </c>
      <c r="E19" s="98" t="s">
        <v>214</v>
      </c>
      <c r="F19" s="106">
        <v>8.2799999999999994</v>
      </c>
      <c r="G19" s="107">
        <v>92</v>
      </c>
      <c r="H19" s="101" t="s">
        <v>468</v>
      </c>
      <c r="I19" s="286">
        <v>7450000</v>
      </c>
    </row>
    <row r="20" spans="1:9" ht="18" customHeight="1" x14ac:dyDescent="0.25">
      <c r="A20" s="288">
        <v>16</v>
      </c>
      <c r="B20" s="103" t="s">
        <v>217</v>
      </c>
      <c r="C20" s="109" t="s">
        <v>210</v>
      </c>
      <c r="D20" s="105">
        <v>36342</v>
      </c>
      <c r="E20" s="98" t="s">
        <v>214</v>
      </c>
      <c r="F20" s="106">
        <v>8.07</v>
      </c>
      <c r="G20" s="107">
        <v>85</v>
      </c>
      <c r="H20" s="101" t="s">
        <v>468</v>
      </c>
      <c r="I20" s="286">
        <v>7450000</v>
      </c>
    </row>
    <row r="21" spans="1:9" ht="18" customHeight="1" x14ac:dyDescent="0.25">
      <c r="A21" s="102">
        <v>17</v>
      </c>
      <c r="B21" s="103" t="s">
        <v>220</v>
      </c>
      <c r="C21" s="109" t="s">
        <v>97</v>
      </c>
      <c r="D21" s="105" t="s">
        <v>221</v>
      </c>
      <c r="E21" s="98" t="s">
        <v>214</v>
      </c>
      <c r="F21" s="106">
        <v>8.19</v>
      </c>
      <c r="G21" s="107">
        <v>90</v>
      </c>
      <c r="H21" s="101" t="s">
        <v>468</v>
      </c>
      <c r="I21" s="286">
        <v>7450000</v>
      </c>
    </row>
    <row r="22" spans="1:9" ht="18" customHeight="1" x14ac:dyDescent="0.25">
      <c r="A22" s="288">
        <v>18</v>
      </c>
      <c r="B22" s="103" t="s">
        <v>73</v>
      </c>
      <c r="C22" s="109" t="s">
        <v>223</v>
      </c>
      <c r="D22" s="105" t="s">
        <v>224</v>
      </c>
      <c r="E22" s="98" t="s">
        <v>214</v>
      </c>
      <c r="F22" s="106">
        <v>8.2100000000000009</v>
      </c>
      <c r="G22" s="107">
        <v>93</v>
      </c>
      <c r="H22" s="101" t="s">
        <v>468</v>
      </c>
      <c r="I22" s="286">
        <v>7450000</v>
      </c>
    </row>
    <row r="23" spans="1:9" ht="18" customHeight="1" x14ac:dyDescent="0.25">
      <c r="A23" s="102">
        <v>19</v>
      </c>
      <c r="B23" s="90" t="s">
        <v>234</v>
      </c>
      <c r="C23" s="91" t="s">
        <v>235</v>
      </c>
      <c r="D23" s="92">
        <v>35491</v>
      </c>
      <c r="E23" s="89" t="s">
        <v>227</v>
      </c>
      <c r="F23" s="93">
        <v>8.23</v>
      </c>
      <c r="G23" s="94">
        <v>86</v>
      </c>
      <c r="H23" s="101" t="s">
        <v>468</v>
      </c>
      <c r="I23" s="286">
        <v>7450000</v>
      </c>
    </row>
    <row r="24" spans="1:9" ht="18" customHeight="1" x14ac:dyDescent="0.25">
      <c r="A24" s="288">
        <v>20</v>
      </c>
      <c r="B24" s="90" t="s">
        <v>244</v>
      </c>
      <c r="C24" s="91" t="s">
        <v>245</v>
      </c>
      <c r="D24" s="92" t="s">
        <v>246</v>
      </c>
      <c r="E24" s="89" t="s">
        <v>241</v>
      </c>
      <c r="F24" s="93">
        <v>8.43</v>
      </c>
      <c r="G24" s="94">
        <v>92</v>
      </c>
      <c r="H24" s="101" t="s">
        <v>468</v>
      </c>
      <c r="I24" s="286">
        <v>7450000</v>
      </c>
    </row>
    <row r="25" spans="1:9" ht="18" customHeight="1" x14ac:dyDescent="0.25">
      <c r="A25" s="102">
        <v>21</v>
      </c>
      <c r="B25" s="90" t="s">
        <v>260</v>
      </c>
      <c r="C25" s="91" t="s">
        <v>261</v>
      </c>
      <c r="D25" s="92" t="s">
        <v>262</v>
      </c>
      <c r="E25" s="89" t="s">
        <v>247</v>
      </c>
      <c r="F25" s="93">
        <v>8.84</v>
      </c>
      <c r="G25" s="94">
        <v>84</v>
      </c>
      <c r="H25" s="101" t="s">
        <v>468</v>
      </c>
      <c r="I25" s="286">
        <v>7450000</v>
      </c>
    </row>
    <row r="26" spans="1:9" ht="18" customHeight="1" x14ac:dyDescent="0.25">
      <c r="A26" s="288">
        <v>22</v>
      </c>
      <c r="B26" s="90" t="s">
        <v>286</v>
      </c>
      <c r="C26" s="91" t="s">
        <v>179</v>
      </c>
      <c r="D26" s="92" t="s">
        <v>287</v>
      </c>
      <c r="E26" s="89" t="s">
        <v>279</v>
      </c>
      <c r="F26" s="93">
        <v>8.0500000000000007</v>
      </c>
      <c r="G26" s="94">
        <v>95</v>
      </c>
      <c r="H26" s="101" t="s">
        <v>468</v>
      </c>
      <c r="I26" s="286">
        <v>7450000</v>
      </c>
    </row>
    <row r="27" spans="1:9" ht="18" customHeight="1" x14ac:dyDescent="0.25">
      <c r="A27" s="102">
        <v>23</v>
      </c>
      <c r="B27" s="90" t="s">
        <v>20</v>
      </c>
      <c r="C27" s="91" t="s">
        <v>288</v>
      </c>
      <c r="D27" s="92" t="s">
        <v>289</v>
      </c>
      <c r="E27" s="89" t="s">
        <v>279</v>
      </c>
      <c r="F27" s="93">
        <v>8.2200000000000006</v>
      </c>
      <c r="G27" s="94">
        <v>90</v>
      </c>
      <c r="H27" s="101" t="s">
        <v>468</v>
      </c>
      <c r="I27" s="286">
        <v>7450000</v>
      </c>
    </row>
    <row r="28" spans="1:9" ht="18" customHeight="1" x14ac:dyDescent="0.25">
      <c r="A28" s="288">
        <v>24</v>
      </c>
      <c r="B28" s="90" t="s">
        <v>190</v>
      </c>
      <c r="C28" s="91" t="s">
        <v>120</v>
      </c>
      <c r="D28" s="92" t="s">
        <v>315</v>
      </c>
      <c r="E28" s="89" t="s">
        <v>295</v>
      </c>
      <c r="F28" s="93">
        <v>8.1</v>
      </c>
      <c r="G28" s="94">
        <v>90</v>
      </c>
      <c r="H28" s="101" t="s">
        <v>468</v>
      </c>
      <c r="I28" s="286">
        <v>7450000</v>
      </c>
    </row>
    <row r="29" spans="1:9" ht="18" customHeight="1" x14ac:dyDescent="0.25">
      <c r="A29" s="102">
        <v>25</v>
      </c>
      <c r="B29" s="90" t="s">
        <v>316</v>
      </c>
      <c r="C29" s="91" t="s">
        <v>317</v>
      </c>
      <c r="D29" s="92" t="s">
        <v>318</v>
      </c>
      <c r="E29" s="89" t="s">
        <v>295</v>
      </c>
      <c r="F29" s="93">
        <v>8.01</v>
      </c>
      <c r="G29" s="94">
        <v>90</v>
      </c>
      <c r="H29" s="101" t="s">
        <v>468</v>
      </c>
      <c r="I29" s="286">
        <v>7450000</v>
      </c>
    </row>
    <row r="30" spans="1:9" ht="18" customHeight="1" x14ac:dyDescent="0.25">
      <c r="A30" s="288">
        <v>26</v>
      </c>
      <c r="B30" s="90" t="s">
        <v>365</v>
      </c>
      <c r="C30" s="91" t="s">
        <v>366</v>
      </c>
      <c r="D30" s="92" t="s">
        <v>367</v>
      </c>
      <c r="E30" s="89" t="s">
        <v>352</v>
      </c>
      <c r="F30" s="93">
        <v>8.27</v>
      </c>
      <c r="G30" s="94">
        <v>90</v>
      </c>
      <c r="H30" s="101" t="s">
        <v>468</v>
      </c>
      <c r="I30" s="286">
        <v>7450000</v>
      </c>
    </row>
    <row r="31" spans="1:9" ht="18" customHeight="1" x14ac:dyDescent="0.25">
      <c r="A31" s="102">
        <v>27</v>
      </c>
      <c r="B31" s="115" t="s">
        <v>375</v>
      </c>
      <c r="C31" s="116" t="s">
        <v>100</v>
      </c>
      <c r="D31" s="114" t="s">
        <v>376</v>
      </c>
      <c r="E31" s="89" t="s">
        <v>597</v>
      </c>
      <c r="F31" s="117">
        <v>8.0299999999999994</v>
      </c>
      <c r="G31" s="118">
        <v>90</v>
      </c>
      <c r="H31" s="101" t="s">
        <v>468</v>
      </c>
      <c r="I31" s="286">
        <v>7450000</v>
      </c>
    </row>
    <row r="32" spans="1:9" ht="18" customHeight="1" x14ac:dyDescent="0.25">
      <c r="A32" s="288">
        <v>28</v>
      </c>
      <c r="B32" s="95" t="s">
        <v>14</v>
      </c>
      <c r="C32" s="96" t="s">
        <v>390</v>
      </c>
      <c r="D32" s="119">
        <v>36952</v>
      </c>
      <c r="E32" s="99" t="s">
        <v>385</v>
      </c>
      <c r="F32" s="117">
        <v>8.0399999999999991</v>
      </c>
      <c r="G32" s="118">
        <v>80</v>
      </c>
      <c r="H32" s="101" t="s">
        <v>468</v>
      </c>
      <c r="I32" s="286">
        <v>7450000</v>
      </c>
    </row>
    <row r="33" spans="1:9" ht="18" customHeight="1" x14ac:dyDescent="0.25">
      <c r="A33" s="102">
        <v>29</v>
      </c>
      <c r="B33" s="110" t="s">
        <v>257</v>
      </c>
      <c r="C33" s="109" t="s">
        <v>395</v>
      </c>
      <c r="D33" s="119">
        <v>40764</v>
      </c>
      <c r="E33" s="100" t="s">
        <v>394</v>
      </c>
      <c r="F33" s="117">
        <v>8.02</v>
      </c>
      <c r="G33" s="118">
        <v>93</v>
      </c>
      <c r="H33" s="101" t="s">
        <v>468</v>
      </c>
      <c r="I33" s="286">
        <v>7450000</v>
      </c>
    </row>
    <row r="34" spans="1:9" ht="18" customHeight="1" x14ac:dyDescent="0.25">
      <c r="A34" s="288">
        <v>30</v>
      </c>
      <c r="B34" s="95" t="s">
        <v>464</v>
      </c>
      <c r="C34" s="96" t="s">
        <v>184</v>
      </c>
      <c r="D34" s="119">
        <v>36895</v>
      </c>
      <c r="E34" s="99" t="s">
        <v>463</v>
      </c>
      <c r="F34" s="117">
        <v>8.6300000000000008</v>
      </c>
      <c r="G34" s="118">
        <v>90</v>
      </c>
      <c r="H34" s="101" t="s">
        <v>468</v>
      </c>
      <c r="I34" s="286">
        <v>7450000</v>
      </c>
    </row>
    <row r="35" spans="1:9" x14ac:dyDescent="0.25">
      <c r="A35" s="87"/>
      <c r="B35" s="308" t="s">
        <v>598</v>
      </c>
      <c r="C35" s="87"/>
      <c r="D35" s="87"/>
      <c r="E35" s="87"/>
      <c r="F35" s="87"/>
      <c r="G35" s="87"/>
      <c r="H35" s="87"/>
      <c r="I35" s="309">
        <f>SUM(I5:I34)</f>
        <v>227225000</v>
      </c>
    </row>
  </sheetData>
  <autoFilter ref="A4:I34"/>
  <mergeCells count="2">
    <mergeCell ref="A1:I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workbookViewId="0">
      <selection sqref="A1:I1"/>
    </sheetView>
  </sheetViews>
  <sheetFormatPr defaultRowHeight="20.25" customHeight="1" x14ac:dyDescent="0.25"/>
  <cols>
    <col min="1" max="1" width="5" style="171" customWidth="1"/>
    <col min="2" max="2" width="25.7109375" style="171" customWidth="1"/>
    <col min="3" max="3" width="8" style="171" customWidth="1"/>
    <col min="4" max="4" width="14.28515625" style="171" customWidth="1"/>
    <col min="5" max="5" width="22.7109375" style="171" customWidth="1"/>
    <col min="6" max="6" width="9.140625" style="171"/>
    <col min="7" max="7" width="11.42578125" style="171" customWidth="1"/>
    <col min="8" max="8" width="9.140625" style="157"/>
    <col min="9" max="9" width="14.7109375" style="171" customWidth="1"/>
    <col min="10" max="10" width="18.85546875" style="171" customWidth="1"/>
    <col min="11" max="16384" width="9.140625" style="171"/>
  </cols>
  <sheetData>
    <row r="1" spans="1:9" ht="20.25" customHeight="1" x14ac:dyDescent="0.25">
      <c r="A1" s="316" t="s">
        <v>596</v>
      </c>
      <c r="B1" s="316"/>
      <c r="C1" s="316"/>
      <c r="D1" s="316"/>
      <c r="E1" s="316"/>
      <c r="F1" s="316"/>
      <c r="G1" s="316"/>
      <c r="H1" s="316"/>
      <c r="I1" s="316"/>
    </row>
    <row r="3" spans="1:9" ht="32.25" customHeight="1" x14ac:dyDescent="0.25">
      <c r="A3" s="152" t="s">
        <v>5</v>
      </c>
      <c r="B3" s="121" t="s">
        <v>6</v>
      </c>
      <c r="C3" s="122" t="s">
        <v>7</v>
      </c>
      <c r="D3" s="153" t="s">
        <v>8</v>
      </c>
      <c r="E3" s="123" t="s">
        <v>474</v>
      </c>
      <c r="F3" s="124" t="s">
        <v>9</v>
      </c>
      <c r="G3" s="125" t="s">
        <v>10</v>
      </c>
      <c r="H3" s="237" t="s">
        <v>470</v>
      </c>
      <c r="I3" s="230" t="s">
        <v>473</v>
      </c>
    </row>
    <row r="4" spans="1:9" ht="20.25" customHeight="1" x14ac:dyDescent="0.25">
      <c r="A4" s="88">
        <v>1</v>
      </c>
      <c r="B4" s="231" t="s">
        <v>14</v>
      </c>
      <c r="C4" s="232" t="s">
        <v>15</v>
      </c>
      <c r="D4" s="233" t="s">
        <v>16</v>
      </c>
      <c r="E4" s="234" t="s">
        <v>12</v>
      </c>
      <c r="F4" s="235">
        <v>8.57</v>
      </c>
      <c r="G4" s="236">
        <v>91</v>
      </c>
      <c r="H4" s="238" t="s">
        <v>475</v>
      </c>
      <c r="I4" s="286">
        <v>7450000</v>
      </c>
    </row>
    <row r="5" spans="1:9" ht="20.25" customHeight="1" x14ac:dyDescent="0.25">
      <c r="A5" s="88">
        <v>2</v>
      </c>
      <c r="B5" s="103" t="s">
        <v>17</v>
      </c>
      <c r="C5" s="104" t="s">
        <v>18</v>
      </c>
      <c r="D5" s="105" t="s">
        <v>19</v>
      </c>
      <c r="E5" s="234" t="s">
        <v>12</v>
      </c>
      <c r="F5" s="106">
        <v>8.67</v>
      </c>
      <c r="G5" s="107">
        <v>90</v>
      </c>
      <c r="H5" s="238" t="s">
        <v>475</v>
      </c>
      <c r="I5" s="286">
        <v>7450000</v>
      </c>
    </row>
    <row r="6" spans="1:9" ht="20.25" customHeight="1" x14ac:dyDescent="0.25">
      <c r="A6" s="88">
        <v>3</v>
      </c>
      <c r="B6" s="103" t="s">
        <v>20</v>
      </c>
      <c r="C6" s="104" t="s">
        <v>21</v>
      </c>
      <c r="D6" s="105" t="s">
        <v>22</v>
      </c>
      <c r="E6" s="234" t="s">
        <v>12</v>
      </c>
      <c r="F6" s="106">
        <v>8.89</v>
      </c>
      <c r="G6" s="107">
        <v>94</v>
      </c>
      <c r="H6" s="238" t="s">
        <v>475</v>
      </c>
      <c r="I6" s="286">
        <v>7450000</v>
      </c>
    </row>
    <row r="7" spans="1:9" ht="20.25" customHeight="1" x14ac:dyDescent="0.25">
      <c r="A7" s="88">
        <v>4</v>
      </c>
      <c r="B7" s="103" t="s">
        <v>20</v>
      </c>
      <c r="C7" s="104" t="s">
        <v>23</v>
      </c>
      <c r="D7" s="105" t="s">
        <v>24</v>
      </c>
      <c r="E7" s="234" t="s">
        <v>12</v>
      </c>
      <c r="F7" s="106">
        <v>8.84</v>
      </c>
      <c r="G7" s="107">
        <v>90</v>
      </c>
      <c r="H7" s="238" t="s">
        <v>475</v>
      </c>
      <c r="I7" s="286">
        <v>7450000</v>
      </c>
    </row>
    <row r="8" spans="1:9" ht="20.25" customHeight="1" x14ac:dyDescent="0.25">
      <c r="A8" s="88">
        <v>5</v>
      </c>
      <c r="B8" s="103" t="s">
        <v>25</v>
      </c>
      <c r="C8" s="104" t="s">
        <v>26</v>
      </c>
      <c r="D8" s="105" t="s">
        <v>27</v>
      </c>
      <c r="E8" s="234" t="s">
        <v>12</v>
      </c>
      <c r="F8" s="106">
        <v>8.7899999999999991</v>
      </c>
      <c r="G8" s="107">
        <v>90</v>
      </c>
      <c r="H8" s="238" t="s">
        <v>475</v>
      </c>
      <c r="I8" s="286">
        <v>7450000</v>
      </c>
    </row>
    <row r="9" spans="1:9" s="246" customFormat="1" ht="20.25" customHeight="1" x14ac:dyDescent="0.25">
      <c r="A9" s="88">
        <v>6</v>
      </c>
      <c r="B9" s="128" t="s">
        <v>487</v>
      </c>
      <c r="C9" s="129" t="s">
        <v>231</v>
      </c>
      <c r="D9" s="130">
        <v>35963</v>
      </c>
      <c r="E9" s="262" t="s">
        <v>12</v>
      </c>
      <c r="F9" s="131">
        <v>8.33</v>
      </c>
      <c r="G9" s="132">
        <v>91</v>
      </c>
      <c r="H9" s="133" t="s">
        <v>475</v>
      </c>
      <c r="I9" s="287">
        <v>7450001</v>
      </c>
    </row>
    <row r="10" spans="1:9" s="246" customFormat="1" ht="20.25" customHeight="1" x14ac:dyDescent="0.25">
      <c r="A10" s="88">
        <v>7</v>
      </c>
      <c r="B10" s="128" t="s">
        <v>488</v>
      </c>
      <c r="C10" s="129" t="s">
        <v>489</v>
      </c>
      <c r="D10" s="130">
        <v>36069</v>
      </c>
      <c r="E10" s="262" t="s">
        <v>12</v>
      </c>
      <c r="F10" s="131">
        <v>8.23</v>
      </c>
      <c r="G10" s="132">
        <v>90</v>
      </c>
      <c r="H10" s="133" t="s">
        <v>475</v>
      </c>
      <c r="I10" s="287">
        <v>7450002</v>
      </c>
    </row>
    <row r="11" spans="1:9" s="246" customFormat="1" ht="20.25" customHeight="1" x14ac:dyDescent="0.25">
      <c r="A11" s="88">
        <v>8</v>
      </c>
      <c r="B11" s="128" t="s">
        <v>490</v>
      </c>
      <c r="C11" s="129" t="s">
        <v>23</v>
      </c>
      <c r="D11" s="130">
        <v>36045</v>
      </c>
      <c r="E11" s="262" t="s">
        <v>12</v>
      </c>
      <c r="F11" s="131">
        <v>8.1999999999999993</v>
      </c>
      <c r="G11" s="132">
        <v>90</v>
      </c>
      <c r="H11" s="133" t="s">
        <v>475</v>
      </c>
      <c r="I11" s="287">
        <v>7450003</v>
      </c>
    </row>
    <row r="12" spans="1:9" s="246" customFormat="1" ht="20.25" customHeight="1" x14ac:dyDescent="0.25">
      <c r="A12" s="88">
        <v>9</v>
      </c>
      <c r="B12" s="128" t="s">
        <v>491</v>
      </c>
      <c r="C12" s="129" t="s">
        <v>185</v>
      </c>
      <c r="D12" s="130">
        <v>35835</v>
      </c>
      <c r="E12" s="262" t="s">
        <v>12</v>
      </c>
      <c r="F12" s="131">
        <v>8.09</v>
      </c>
      <c r="G12" s="132">
        <v>90</v>
      </c>
      <c r="H12" s="133" t="s">
        <v>475</v>
      </c>
      <c r="I12" s="287">
        <v>7450004</v>
      </c>
    </row>
    <row r="13" spans="1:9" s="246" customFormat="1" ht="20.25" customHeight="1" x14ac:dyDescent="0.25">
      <c r="A13" s="88">
        <v>10</v>
      </c>
      <c r="B13" s="128" t="s">
        <v>116</v>
      </c>
      <c r="C13" s="129" t="s">
        <v>492</v>
      </c>
      <c r="D13" s="130">
        <v>35966</v>
      </c>
      <c r="E13" s="262" t="s">
        <v>12</v>
      </c>
      <c r="F13" s="131">
        <v>8.07</v>
      </c>
      <c r="G13" s="132">
        <v>90</v>
      </c>
      <c r="H13" s="133" t="s">
        <v>475</v>
      </c>
      <c r="I13" s="287">
        <v>7450005</v>
      </c>
    </row>
    <row r="14" spans="1:9" s="246" customFormat="1" ht="20.25" customHeight="1" x14ac:dyDescent="0.25">
      <c r="A14" s="88">
        <v>11</v>
      </c>
      <c r="B14" s="128" t="s">
        <v>116</v>
      </c>
      <c r="C14" s="129" t="s">
        <v>97</v>
      </c>
      <c r="D14" s="130">
        <v>36046</v>
      </c>
      <c r="E14" s="262" t="s">
        <v>12</v>
      </c>
      <c r="F14" s="131">
        <v>8.01</v>
      </c>
      <c r="G14" s="132">
        <v>90</v>
      </c>
      <c r="H14" s="133" t="s">
        <v>475</v>
      </c>
      <c r="I14" s="287">
        <v>7450006</v>
      </c>
    </row>
    <row r="15" spans="1:9" s="246" customFormat="1" ht="20.25" customHeight="1" x14ac:dyDescent="0.25">
      <c r="A15" s="88">
        <v>12</v>
      </c>
      <c r="B15" s="128" t="s">
        <v>116</v>
      </c>
      <c r="C15" s="129" t="s">
        <v>415</v>
      </c>
      <c r="D15" s="130">
        <v>35919</v>
      </c>
      <c r="E15" s="262" t="s">
        <v>12</v>
      </c>
      <c r="F15" s="131">
        <v>8.0399999999999991</v>
      </c>
      <c r="G15" s="132">
        <v>94</v>
      </c>
      <c r="H15" s="133" t="s">
        <v>475</v>
      </c>
      <c r="I15" s="287">
        <v>7450007</v>
      </c>
    </row>
    <row r="16" spans="1:9" ht="20.25" customHeight="1" x14ac:dyDescent="0.25">
      <c r="A16" s="88">
        <v>13</v>
      </c>
      <c r="B16" s="103" t="s">
        <v>30</v>
      </c>
      <c r="C16" s="104" t="s">
        <v>31</v>
      </c>
      <c r="D16" s="105" t="s">
        <v>32</v>
      </c>
      <c r="E16" s="234" t="s">
        <v>28</v>
      </c>
      <c r="F16" s="106">
        <v>9.65</v>
      </c>
      <c r="G16" s="107">
        <v>94</v>
      </c>
      <c r="H16" s="238" t="s">
        <v>476</v>
      </c>
      <c r="I16" s="286">
        <v>11175000</v>
      </c>
    </row>
    <row r="17" spans="1:9" ht="20.25" customHeight="1" x14ac:dyDescent="0.25">
      <c r="A17" s="88">
        <v>14</v>
      </c>
      <c r="B17" s="103" t="s">
        <v>33</v>
      </c>
      <c r="C17" s="104" t="s">
        <v>34</v>
      </c>
      <c r="D17" s="105" t="s">
        <v>35</v>
      </c>
      <c r="E17" s="234" t="s">
        <v>28</v>
      </c>
      <c r="F17" s="106">
        <v>9.56</v>
      </c>
      <c r="G17" s="107">
        <v>93</v>
      </c>
      <c r="H17" s="238" t="s">
        <v>476</v>
      </c>
      <c r="I17" s="286">
        <v>11175000</v>
      </c>
    </row>
    <row r="18" spans="1:9" s="246" customFormat="1" ht="20.25" customHeight="1" x14ac:dyDescent="0.25">
      <c r="A18" s="88">
        <v>15</v>
      </c>
      <c r="B18" s="128" t="s">
        <v>493</v>
      </c>
      <c r="C18" s="129" t="s">
        <v>494</v>
      </c>
      <c r="D18" s="130">
        <v>35846</v>
      </c>
      <c r="E18" s="262" t="s">
        <v>28</v>
      </c>
      <c r="F18" s="131">
        <v>9.1999999999999993</v>
      </c>
      <c r="G18" s="132">
        <v>93</v>
      </c>
      <c r="H18" s="133" t="s">
        <v>476</v>
      </c>
      <c r="I18" s="287">
        <v>11175001</v>
      </c>
    </row>
    <row r="19" spans="1:9" s="246" customFormat="1" ht="20.25" customHeight="1" x14ac:dyDescent="0.25">
      <c r="A19" s="88">
        <v>16</v>
      </c>
      <c r="B19" s="128" t="s">
        <v>20</v>
      </c>
      <c r="C19" s="129" t="s">
        <v>495</v>
      </c>
      <c r="D19" s="130">
        <v>35666</v>
      </c>
      <c r="E19" s="262" t="s">
        <v>28</v>
      </c>
      <c r="F19" s="131">
        <v>9.1</v>
      </c>
      <c r="G19" s="132">
        <v>85</v>
      </c>
      <c r="H19" s="133" t="s">
        <v>475</v>
      </c>
      <c r="I19" s="287">
        <v>7450000</v>
      </c>
    </row>
    <row r="20" spans="1:9" s="246" customFormat="1" ht="20.25" customHeight="1" x14ac:dyDescent="0.25">
      <c r="A20" s="88">
        <v>17</v>
      </c>
      <c r="B20" s="128" t="s">
        <v>496</v>
      </c>
      <c r="C20" s="129" t="s">
        <v>497</v>
      </c>
      <c r="D20" s="130">
        <v>35970</v>
      </c>
      <c r="E20" s="262" t="s">
        <v>28</v>
      </c>
      <c r="F20" s="131">
        <v>9.1</v>
      </c>
      <c r="G20" s="132">
        <v>85</v>
      </c>
      <c r="H20" s="133" t="s">
        <v>475</v>
      </c>
      <c r="I20" s="287">
        <v>7450000</v>
      </c>
    </row>
    <row r="21" spans="1:9" s="246" customFormat="1" ht="20.25" customHeight="1" x14ac:dyDescent="0.25">
      <c r="A21" s="88">
        <v>18</v>
      </c>
      <c r="B21" s="128" t="s">
        <v>498</v>
      </c>
      <c r="C21" s="129" t="s">
        <v>26</v>
      </c>
      <c r="D21" s="130">
        <v>36059</v>
      </c>
      <c r="E21" s="262" t="s">
        <v>28</v>
      </c>
      <c r="F21" s="131">
        <v>8.9499999999999993</v>
      </c>
      <c r="G21" s="132">
        <v>85</v>
      </c>
      <c r="H21" s="133" t="s">
        <v>475</v>
      </c>
      <c r="I21" s="287">
        <v>7450000</v>
      </c>
    </row>
    <row r="22" spans="1:9" s="246" customFormat="1" ht="20.25" customHeight="1" x14ac:dyDescent="0.25">
      <c r="A22" s="88">
        <v>19</v>
      </c>
      <c r="B22" s="128" t="s">
        <v>326</v>
      </c>
      <c r="C22" s="129" t="s">
        <v>128</v>
      </c>
      <c r="D22" s="130">
        <v>35796</v>
      </c>
      <c r="E22" s="262" t="s">
        <v>28</v>
      </c>
      <c r="F22" s="131">
        <v>8.75</v>
      </c>
      <c r="G22" s="132">
        <v>83</v>
      </c>
      <c r="H22" s="133" t="s">
        <v>475</v>
      </c>
      <c r="I22" s="287">
        <v>7450000</v>
      </c>
    </row>
    <row r="23" spans="1:9" s="246" customFormat="1" ht="20.25" customHeight="1" x14ac:dyDescent="0.25">
      <c r="A23" s="88">
        <v>20</v>
      </c>
      <c r="B23" s="128" t="s">
        <v>499</v>
      </c>
      <c r="C23" s="263" t="s">
        <v>48</v>
      </c>
      <c r="D23" s="263">
        <v>35803</v>
      </c>
      <c r="E23" s="262" t="s">
        <v>28</v>
      </c>
      <c r="F23" s="131">
        <v>8.6199999999999992</v>
      </c>
      <c r="G23" s="132">
        <v>85</v>
      </c>
      <c r="H23" s="133" t="s">
        <v>475</v>
      </c>
      <c r="I23" s="287">
        <v>7450000</v>
      </c>
    </row>
    <row r="24" spans="1:9" s="246" customFormat="1" ht="20.25" customHeight="1" x14ac:dyDescent="0.25">
      <c r="A24" s="88">
        <v>21</v>
      </c>
      <c r="B24" s="128" t="s">
        <v>500</v>
      </c>
      <c r="C24" s="129" t="s">
        <v>501</v>
      </c>
      <c r="D24" s="130">
        <v>35215</v>
      </c>
      <c r="E24" s="262" t="s">
        <v>28</v>
      </c>
      <c r="F24" s="131">
        <v>8.56</v>
      </c>
      <c r="G24" s="132">
        <v>92</v>
      </c>
      <c r="H24" s="133" t="s">
        <v>475</v>
      </c>
      <c r="I24" s="287">
        <v>7450000</v>
      </c>
    </row>
    <row r="25" spans="1:9" s="246" customFormat="1" ht="20.25" customHeight="1" x14ac:dyDescent="0.25">
      <c r="A25" s="88">
        <v>22</v>
      </c>
      <c r="B25" s="128" t="s">
        <v>502</v>
      </c>
      <c r="C25" s="129" t="s">
        <v>503</v>
      </c>
      <c r="D25" s="130">
        <v>36091</v>
      </c>
      <c r="E25" s="262" t="s">
        <v>28</v>
      </c>
      <c r="F25" s="131">
        <v>8.4600000000000009</v>
      </c>
      <c r="G25" s="132">
        <v>92</v>
      </c>
      <c r="H25" s="133" t="s">
        <v>475</v>
      </c>
      <c r="I25" s="287">
        <v>7450000</v>
      </c>
    </row>
    <row r="26" spans="1:9" s="246" customFormat="1" ht="20.25" customHeight="1" x14ac:dyDescent="0.25">
      <c r="A26" s="88">
        <v>23</v>
      </c>
      <c r="B26" s="128" t="s">
        <v>464</v>
      </c>
      <c r="C26" s="129" t="s">
        <v>231</v>
      </c>
      <c r="D26" s="130">
        <v>35838</v>
      </c>
      <c r="E26" s="262" t="s">
        <v>28</v>
      </c>
      <c r="F26" s="131">
        <v>8.2100000000000009</v>
      </c>
      <c r="G26" s="132">
        <v>85</v>
      </c>
      <c r="H26" s="133" t="s">
        <v>475</v>
      </c>
      <c r="I26" s="287">
        <v>7450000</v>
      </c>
    </row>
    <row r="27" spans="1:9" s="246" customFormat="1" ht="20.25" customHeight="1" x14ac:dyDescent="0.25">
      <c r="A27" s="88">
        <v>24</v>
      </c>
      <c r="B27" s="128" t="s">
        <v>260</v>
      </c>
      <c r="C27" s="129" t="s">
        <v>406</v>
      </c>
      <c r="D27" s="130">
        <v>35826</v>
      </c>
      <c r="E27" s="262" t="s">
        <v>28</v>
      </c>
      <c r="F27" s="131">
        <v>8.1999999999999993</v>
      </c>
      <c r="G27" s="132">
        <v>92</v>
      </c>
      <c r="H27" s="133" t="s">
        <v>475</v>
      </c>
      <c r="I27" s="287">
        <v>7450000</v>
      </c>
    </row>
    <row r="28" spans="1:9" s="246" customFormat="1" ht="20.25" customHeight="1" x14ac:dyDescent="0.25">
      <c r="A28" s="88">
        <v>25</v>
      </c>
      <c r="B28" s="264" t="s">
        <v>38</v>
      </c>
      <c r="C28" s="265" t="s">
        <v>39</v>
      </c>
      <c r="D28" s="266" t="s">
        <v>40</v>
      </c>
      <c r="E28" s="262" t="s">
        <v>36</v>
      </c>
      <c r="F28" s="267">
        <v>8.8000000000000007</v>
      </c>
      <c r="G28" s="268">
        <v>91</v>
      </c>
      <c r="H28" s="133" t="s">
        <v>475</v>
      </c>
      <c r="I28" s="287">
        <v>7450000</v>
      </c>
    </row>
    <row r="29" spans="1:9" s="246" customFormat="1" ht="20.25" customHeight="1" x14ac:dyDescent="0.25">
      <c r="A29" s="88">
        <v>26</v>
      </c>
      <c r="B29" s="269" t="s">
        <v>44</v>
      </c>
      <c r="C29" s="270" t="s">
        <v>45</v>
      </c>
      <c r="D29" s="271" t="s">
        <v>46</v>
      </c>
      <c r="E29" s="262" t="s">
        <v>36</v>
      </c>
      <c r="F29" s="272">
        <v>8.5299999999999994</v>
      </c>
      <c r="G29" s="273">
        <v>91</v>
      </c>
      <c r="H29" s="133" t="s">
        <v>475</v>
      </c>
      <c r="I29" s="287">
        <v>7450000</v>
      </c>
    </row>
    <row r="30" spans="1:9" s="246" customFormat="1" ht="20.25" customHeight="1" x14ac:dyDescent="0.25">
      <c r="A30" s="88">
        <v>27</v>
      </c>
      <c r="B30" s="269" t="s">
        <v>63</v>
      </c>
      <c r="C30" s="270" t="s">
        <v>26</v>
      </c>
      <c r="D30" s="271">
        <v>36109</v>
      </c>
      <c r="E30" s="262" t="s">
        <v>36</v>
      </c>
      <c r="F30" s="272">
        <v>8.27</v>
      </c>
      <c r="G30" s="273">
        <v>85</v>
      </c>
      <c r="H30" s="133" t="s">
        <v>475</v>
      </c>
      <c r="I30" s="287">
        <v>7450000</v>
      </c>
    </row>
    <row r="31" spans="1:9" s="246" customFormat="1" ht="20.25" customHeight="1" x14ac:dyDescent="0.25">
      <c r="A31" s="88">
        <v>28</v>
      </c>
      <c r="B31" s="269" t="s">
        <v>55</v>
      </c>
      <c r="C31" s="270" t="s">
        <v>56</v>
      </c>
      <c r="D31" s="271">
        <v>35830</v>
      </c>
      <c r="E31" s="262" t="s">
        <v>36</v>
      </c>
      <c r="F31" s="272">
        <v>8.0500000000000007</v>
      </c>
      <c r="G31" s="273">
        <v>85</v>
      </c>
      <c r="H31" s="133" t="s">
        <v>475</v>
      </c>
      <c r="I31" s="287">
        <v>7450000</v>
      </c>
    </row>
    <row r="32" spans="1:9" s="246" customFormat="1" ht="20.25" customHeight="1" x14ac:dyDescent="0.25">
      <c r="A32" s="88">
        <v>29</v>
      </c>
      <c r="B32" s="269" t="s">
        <v>504</v>
      </c>
      <c r="C32" s="270" t="s">
        <v>68</v>
      </c>
      <c r="D32" s="271">
        <v>25</v>
      </c>
      <c r="E32" s="262" t="s">
        <v>36</v>
      </c>
      <c r="F32" s="272">
        <v>8.0299999999999994</v>
      </c>
      <c r="G32" s="273">
        <v>84</v>
      </c>
      <c r="H32" s="133" t="s">
        <v>475</v>
      </c>
      <c r="I32" s="287">
        <v>7450000</v>
      </c>
    </row>
    <row r="33" spans="1:9" s="246" customFormat="1" ht="20.25" customHeight="1" x14ac:dyDescent="0.25">
      <c r="A33" s="88">
        <v>30</v>
      </c>
      <c r="B33" s="128" t="s">
        <v>79</v>
      </c>
      <c r="C33" s="129" t="s">
        <v>80</v>
      </c>
      <c r="D33" s="130" t="s">
        <v>81</v>
      </c>
      <c r="E33" s="262" t="s">
        <v>98</v>
      </c>
      <c r="F33" s="131">
        <v>8.44</v>
      </c>
      <c r="G33" s="132">
        <v>83</v>
      </c>
      <c r="H33" s="133" t="s">
        <v>475</v>
      </c>
      <c r="I33" s="287">
        <v>7450000</v>
      </c>
    </row>
    <row r="34" spans="1:9" s="246" customFormat="1" ht="20.25" customHeight="1" x14ac:dyDescent="0.25">
      <c r="A34" s="88">
        <v>31</v>
      </c>
      <c r="B34" s="128" t="s">
        <v>82</v>
      </c>
      <c r="C34" s="129" t="s">
        <v>83</v>
      </c>
      <c r="D34" s="130" t="s">
        <v>84</v>
      </c>
      <c r="E34" s="262" t="s">
        <v>98</v>
      </c>
      <c r="F34" s="131">
        <v>8</v>
      </c>
      <c r="G34" s="132">
        <v>90</v>
      </c>
      <c r="H34" s="133" t="s">
        <v>475</v>
      </c>
      <c r="I34" s="287">
        <v>7450000</v>
      </c>
    </row>
    <row r="35" spans="1:9" s="246" customFormat="1" ht="20.25" customHeight="1" x14ac:dyDescent="0.25">
      <c r="A35" s="88">
        <v>32</v>
      </c>
      <c r="B35" s="128" t="s">
        <v>20</v>
      </c>
      <c r="C35" s="129" t="s">
        <v>88</v>
      </c>
      <c r="D35" s="130" t="s">
        <v>89</v>
      </c>
      <c r="E35" s="262" t="s">
        <v>98</v>
      </c>
      <c r="F35" s="131">
        <v>8.64</v>
      </c>
      <c r="G35" s="132">
        <v>83</v>
      </c>
      <c r="H35" s="133" t="s">
        <v>475</v>
      </c>
      <c r="I35" s="287">
        <v>7450000</v>
      </c>
    </row>
    <row r="36" spans="1:9" s="246" customFormat="1" ht="20.25" customHeight="1" x14ac:dyDescent="0.25">
      <c r="A36" s="88">
        <v>33</v>
      </c>
      <c r="B36" s="128" t="s">
        <v>20</v>
      </c>
      <c r="C36" s="129" t="s">
        <v>90</v>
      </c>
      <c r="D36" s="130" t="s">
        <v>91</v>
      </c>
      <c r="E36" s="262" t="s">
        <v>70</v>
      </c>
      <c r="F36" s="131">
        <v>8.0399999999999991</v>
      </c>
      <c r="G36" s="132">
        <v>80</v>
      </c>
      <c r="H36" s="133" t="s">
        <v>475</v>
      </c>
      <c r="I36" s="287">
        <v>7450000</v>
      </c>
    </row>
    <row r="37" spans="1:9" s="246" customFormat="1" ht="20.25" customHeight="1" x14ac:dyDescent="0.25">
      <c r="A37" s="88">
        <v>34</v>
      </c>
      <c r="B37" s="128" t="s">
        <v>92</v>
      </c>
      <c r="C37" s="129" t="s">
        <v>26</v>
      </c>
      <c r="D37" s="130" t="s">
        <v>62</v>
      </c>
      <c r="E37" s="262" t="s">
        <v>70</v>
      </c>
      <c r="F37" s="131">
        <v>8.24</v>
      </c>
      <c r="G37" s="132">
        <v>80</v>
      </c>
      <c r="H37" s="133" t="s">
        <v>475</v>
      </c>
      <c r="I37" s="287">
        <v>7450000</v>
      </c>
    </row>
    <row r="38" spans="1:9" s="246" customFormat="1" ht="20.25" customHeight="1" x14ac:dyDescent="0.25">
      <c r="A38" s="88">
        <v>35</v>
      </c>
      <c r="B38" s="128" t="s">
        <v>94</v>
      </c>
      <c r="C38" s="129" t="s">
        <v>26</v>
      </c>
      <c r="D38" s="130" t="s">
        <v>95</v>
      </c>
      <c r="E38" s="262" t="s">
        <v>70</v>
      </c>
      <c r="F38" s="131">
        <v>8.07</v>
      </c>
      <c r="G38" s="132">
        <v>80</v>
      </c>
      <c r="H38" s="133" t="s">
        <v>475</v>
      </c>
      <c r="I38" s="287">
        <v>7450000</v>
      </c>
    </row>
    <row r="39" spans="1:9" s="246" customFormat="1" ht="20.25" customHeight="1" x14ac:dyDescent="0.25">
      <c r="A39" s="88">
        <v>36</v>
      </c>
      <c r="B39" s="274" t="s">
        <v>96</v>
      </c>
      <c r="C39" s="129" t="s">
        <v>97</v>
      </c>
      <c r="D39" s="275">
        <v>36121</v>
      </c>
      <c r="E39" s="262" t="s">
        <v>98</v>
      </c>
      <c r="F39" s="276">
        <v>8.34</v>
      </c>
      <c r="G39" s="277">
        <v>83</v>
      </c>
      <c r="H39" s="133" t="s">
        <v>475</v>
      </c>
      <c r="I39" s="287">
        <v>7450000</v>
      </c>
    </row>
    <row r="40" spans="1:9" s="246" customFormat="1" ht="20.25" customHeight="1" x14ac:dyDescent="0.25">
      <c r="A40" s="88">
        <v>37</v>
      </c>
      <c r="B40" s="128" t="s">
        <v>99</v>
      </c>
      <c r="C40" s="129" t="s">
        <v>100</v>
      </c>
      <c r="D40" s="130" t="s">
        <v>57</v>
      </c>
      <c r="E40" s="262" t="s">
        <v>98</v>
      </c>
      <c r="F40" s="131">
        <v>8.23</v>
      </c>
      <c r="G40" s="132">
        <v>90</v>
      </c>
      <c r="H40" s="133" t="s">
        <v>475</v>
      </c>
      <c r="I40" s="287">
        <v>7450000</v>
      </c>
    </row>
    <row r="41" spans="1:9" s="246" customFormat="1" ht="20.25" customHeight="1" x14ac:dyDescent="0.25">
      <c r="A41" s="88">
        <v>38</v>
      </c>
      <c r="B41" s="128" t="s">
        <v>106</v>
      </c>
      <c r="C41" s="129" t="s">
        <v>107</v>
      </c>
      <c r="D41" s="130" t="s">
        <v>108</v>
      </c>
      <c r="E41" s="262" t="s">
        <v>98</v>
      </c>
      <c r="F41" s="131">
        <v>8.2899999999999991</v>
      </c>
      <c r="G41" s="132">
        <v>84</v>
      </c>
      <c r="H41" s="133" t="s">
        <v>475</v>
      </c>
      <c r="I41" s="287">
        <v>7450000</v>
      </c>
    </row>
    <row r="42" spans="1:9" s="246" customFormat="1" ht="20.25" customHeight="1" x14ac:dyDescent="0.25">
      <c r="A42" s="88">
        <v>39</v>
      </c>
      <c r="B42" s="128" t="s">
        <v>33</v>
      </c>
      <c r="C42" s="129" t="s">
        <v>109</v>
      </c>
      <c r="D42" s="130" t="s">
        <v>110</v>
      </c>
      <c r="E42" s="262" t="s">
        <v>98</v>
      </c>
      <c r="F42" s="131">
        <v>8.5</v>
      </c>
      <c r="G42" s="132">
        <v>91</v>
      </c>
      <c r="H42" s="133" t="s">
        <v>475</v>
      </c>
      <c r="I42" s="287">
        <v>7450000</v>
      </c>
    </row>
    <row r="43" spans="1:9" s="246" customFormat="1" ht="20.25" customHeight="1" x14ac:dyDescent="0.25">
      <c r="A43" s="88">
        <v>40</v>
      </c>
      <c r="B43" s="128" t="s">
        <v>111</v>
      </c>
      <c r="C43" s="129" t="s">
        <v>112</v>
      </c>
      <c r="D43" s="130" t="s">
        <v>113</v>
      </c>
      <c r="E43" s="262" t="s">
        <v>98</v>
      </c>
      <c r="F43" s="131">
        <v>8.01</v>
      </c>
      <c r="G43" s="132">
        <v>90</v>
      </c>
      <c r="H43" s="133" t="s">
        <v>475</v>
      </c>
      <c r="I43" s="287">
        <v>7450000</v>
      </c>
    </row>
    <row r="44" spans="1:9" s="246" customFormat="1" ht="20.25" customHeight="1" x14ac:dyDescent="0.25">
      <c r="A44" s="88">
        <v>41</v>
      </c>
      <c r="B44" s="128" t="s">
        <v>114</v>
      </c>
      <c r="C44" s="129" t="s">
        <v>31</v>
      </c>
      <c r="D44" s="130" t="s">
        <v>115</v>
      </c>
      <c r="E44" s="262" t="s">
        <v>98</v>
      </c>
      <c r="F44" s="131">
        <v>8.26</v>
      </c>
      <c r="G44" s="132">
        <v>86</v>
      </c>
      <c r="H44" s="133" t="s">
        <v>475</v>
      </c>
      <c r="I44" s="287">
        <v>7450000</v>
      </c>
    </row>
    <row r="45" spans="1:9" s="246" customFormat="1" ht="20.25" customHeight="1" x14ac:dyDescent="0.25">
      <c r="A45" s="88">
        <v>42</v>
      </c>
      <c r="B45" s="274" t="s">
        <v>116</v>
      </c>
      <c r="C45" s="129" t="s">
        <v>56</v>
      </c>
      <c r="D45" s="275">
        <v>36003</v>
      </c>
      <c r="E45" s="262" t="s">
        <v>98</v>
      </c>
      <c r="F45" s="276">
        <v>8.19</v>
      </c>
      <c r="G45" s="277">
        <v>86</v>
      </c>
      <c r="H45" s="133" t="s">
        <v>475</v>
      </c>
      <c r="I45" s="287">
        <v>7450000</v>
      </c>
    </row>
    <row r="46" spans="1:9" s="246" customFormat="1" ht="20.25" customHeight="1" x14ac:dyDescent="0.25">
      <c r="A46" s="88">
        <v>43</v>
      </c>
      <c r="B46" s="278" t="s">
        <v>117</v>
      </c>
      <c r="C46" s="279" t="s">
        <v>97</v>
      </c>
      <c r="D46" s="130" t="s">
        <v>118</v>
      </c>
      <c r="E46" s="262" t="s">
        <v>98</v>
      </c>
      <c r="F46" s="131">
        <v>8.09</v>
      </c>
      <c r="G46" s="132">
        <v>84</v>
      </c>
      <c r="H46" s="133" t="s">
        <v>475</v>
      </c>
      <c r="I46" s="287">
        <v>7450000</v>
      </c>
    </row>
    <row r="47" spans="1:9" s="246" customFormat="1" ht="20.25" customHeight="1" x14ac:dyDescent="0.25">
      <c r="A47" s="88">
        <v>44</v>
      </c>
      <c r="B47" s="240" t="s">
        <v>508</v>
      </c>
      <c r="C47" s="241" t="s">
        <v>384</v>
      </c>
      <c r="D47" s="280">
        <v>35981</v>
      </c>
      <c r="E47" s="281" t="s">
        <v>509</v>
      </c>
      <c r="F47" s="244">
        <v>8.61</v>
      </c>
      <c r="G47" s="243">
        <v>90</v>
      </c>
      <c r="H47" s="281" t="s">
        <v>475</v>
      </c>
      <c r="I47" s="287">
        <v>7450000</v>
      </c>
    </row>
    <row r="48" spans="1:9" s="246" customFormat="1" ht="20.25" customHeight="1" x14ac:dyDescent="0.25">
      <c r="A48" s="88">
        <v>45</v>
      </c>
      <c r="B48" s="240" t="s">
        <v>507</v>
      </c>
      <c r="C48" s="241" t="s">
        <v>100</v>
      </c>
      <c r="D48" s="280">
        <v>36101</v>
      </c>
      <c r="E48" s="281" t="s">
        <v>509</v>
      </c>
      <c r="F48" s="244">
        <v>8.5500000000000007</v>
      </c>
      <c r="G48" s="243">
        <v>91</v>
      </c>
      <c r="H48" s="281" t="s">
        <v>475</v>
      </c>
      <c r="I48" s="287">
        <v>7450000</v>
      </c>
    </row>
    <row r="49" spans="1:9" s="246" customFormat="1" ht="20.25" customHeight="1" x14ac:dyDescent="0.25">
      <c r="A49" s="88">
        <v>46</v>
      </c>
      <c r="B49" s="240" t="s">
        <v>506</v>
      </c>
      <c r="C49" s="241" t="s">
        <v>422</v>
      </c>
      <c r="D49" s="280">
        <v>35884</v>
      </c>
      <c r="E49" s="281" t="s">
        <v>509</v>
      </c>
      <c r="F49" s="244">
        <v>8.34</v>
      </c>
      <c r="G49" s="243">
        <v>90</v>
      </c>
      <c r="H49" s="281" t="s">
        <v>475</v>
      </c>
      <c r="I49" s="287">
        <v>7450000</v>
      </c>
    </row>
    <row r="50" spans="1:9" s="246" customFormat="1" ht="20.25" customHeight="1" x14ac:dyDescent="0.25">
      <c r="A50" s="88">
        <v>47</v>
      </c>
      <c r="B50" s="240" t="s">
        <v>478</v>
      </c>
      <c r="C50" s="241" t="s">
        <v>97</v>
      </c>
      <c r="D50" s="280">
        <v>35976</v>
      </c>
      <c r="E50" s="281" t="s">
        <v>509</v>
      </c>
      <c r="F50" s="244">
        <v>8.09</v>
      </c>
      <c r="G50" s="243">
        <v>80</v>
      </c>
      <c r="H50" s="281" t="s">
        <v>475</v>
      </c>
      <c r="I50" s="287">
        <v>7450000</v>
      </c>
    </row>
    <row r="51" spans="1:9" s="246" customFormat="1" ht="20.25" customHeight="1" x14ac:dyDescent="0.25">
      <c r="A51" s="88">
        <v>48</v>
      </c>
      <c r="B51" s="240" t="s">
        <v>505</v>
      </c>
      <c r="C51" s="241" t="s">
        <v>100</v>
      </c>
      <c r="D51" s="280">
        <v>35936</v>
      </c>
      <c r="E51" s="281" t="s">
        <v>509</v>
      </c>
      <c r="F51" s="244">
        <v>8.0399999999999991</v>
      </c>
      <c r="G51" s="243">
        <v>90</v>
      </c>
      <c r="H51" s="281" t="s">
        <v>475</v>
      </c>
      <c r="I51" s="287">
        <v>7450000</v>
      </c>
    </row>
    <row r="52" spans="1:9" s="246" customFormat="1" ht="20.25" customHeight="1" x14ac:dyDescent="0.25">
      <c r="A52" s="88">
        <v>49</v>
      </c>
      <c r="B52" s="240" t="s">
        <v>511</v>
      </c>
      <c r="C52" s="241" t="s">
        <v>297</v>
      </c>
      <c r="D52" s="242">
        <v>35796</v>
      </c>
      <c r="E52" s="243" t="s">
        <v>519</v>
      </c>
      <c r="F52" s="244">
        <v>8.75</v>
      </c>
      <c r="G52" s="243">
        <v>90</v>
      </c>
      <c r="H52" s="281" t="s">
        <v>475</v>
      </c>
      <c r="I52" s="287">
        <v>7450000</v>
      </c>
    </row>
    <row r="53" spans="1:9" s="246" customFormat="1" ht="20.25" customHeight="1" x14ac:dyDescent="0.25">
      <c r="A53" s="88">
        <v>50</v>
      </c>
      <c r="B53" s="240" t="s">
        <v>512</v>
      </c>
      <c r="C53" s="241" t="s">
        <v>86</v>
      </c>
      <c r="D53" s="242">
        <v>36061.450486111098</v>
      </c>
      <c r="E53" s="243" t="s">
        <v>519</v>
      </c>
      <c r="F53" s="244">
        <v>8.69</v>
      </c>
      <c r="G53" s="243">
        <v>93</v>
      </c>
      <c r="H53" s="281" t="s">
        <v>475</v>
      </c>
      <c r="I53" s="287">
        <v>7450000</v>
      </c>
    </row>
    <row r="54" spans="1:9" s="246" customFormat="1" ht="20.25" customHeight="1" x14ac:dyDescent="0.25">
      <c r="A54" s="88">
        <v>51</v>
      </c>
      <c r="B54" s="240" t="s">
        <v>513</v>
      </c>
      <c r="C54" s="241" t="s">
        <v>215</v>
      </c>
      <c r="D54" s="242">
        <v>35998</v>
      </c>
      <c r="E54" s="243" t="s">
        <v>519</v>
      </c>
      <c r="F54" s="244">
        <v>8.6199999999999992</v>
      </c>
      <c r="G54" s="243">
        <v>95</v>
      </c>
      <c r="H54" s="281" t="s">
        <v>475</v>
      </c>
      <c r="I54" s="287">
        <v>7450000</v>
      </c>
    </row>
    <row r="55" spans="1:9" s="246" customFormat="1" ht="20.25" customHeight="1" x14ac:dyDescent="0.25">
      <c r="A55" s="88">
        <v>52</v>
      </c>
      <c r="B55" s="240" t="s">
        <v>514</v>
      </c>
      <c r="C55" s="241" t="s">
        <v>510</v>
      </c>
      <c r="D55" s="242">
        <v>35979</v>
      </c>
      <c r="E55" s="243" t="s">
        <v>519</v>
      </c>
      <c r="F55" s="244">
        <v>8.59</v>
      </c>
      <c r="G55" s="243">
        <v>89</v>
      </c>
      <c r="H55" s="281" t="s">
        <v>475</v>
      </c>
      <c r="I55" s="287">
        <v>7450000</v>
      </c>
    </row>
    <row r="56" spans="1:9" s="246" customFormat="1" ht="20.25" customHeight="1" x14ac:dyDescent="0.25">
      <c r="A56" s="88">
        <v>53</v>
      </c>
      <c r="B56" s="240" t="s">
        <v>515</v>
      </c>
      <c r="C56" s="241" t="s">
        <v>130</v>
      </c>
      <c r="D56" s="242">
        <v>35941</v>
      </c>
      <c r="E56" s="243" t="s">
        <v>519</v>
      </c>
      <c r="F56" s="244">
        <v>8.43</v>
      </c>
      <c r="G56" s="243">
        <v>85</v>
      </c>
      <c r="H56" s="281" t="s">
        <v>475</v>
      </c>
      <c r="I56" s="287">
        <v>7450000</v>
      </c>
    </row>
    <row r="57" spans="1:9" s="246" customFormat="1" ht="20.25" customHeight="1" x14ac:dyDescent="0.25">
      <c r="A57" s="88">
        <v>54</v>
      </c>
      <c r="B57" s="240" t="s">
        <v>516</v>
      </c>
      <c r="C57" s="241" t="s">
        <v>347</v>
      </c>
      <c r="D57" s="242">
        <v>35893</v>
      </c>
      <c r="E57" s="243" t="s">
        <v>519</v>
      </c>
      <c r="F57" s="244">
        <v>8.27</v>
      </c>
      <c r="G57" s="243">
        <v>86</v>
      </c>
      <c r="H57" s="281" t="s">
        <v>475</v>
      </c>
      <c r="I57" s="287">
        <v>7450000</v>
      </c>
    </row>
    <row r="58" spans="1:9" s="246" customFormat="1" ht="20.25" customHeight="1" x14ac:dyDescent="0.25">
      <c r="A58" s="88">
        <v>55</v>
      </c>
      <c r="B58" s="240" t="s">
        <v>517</v>
      </c>
      <c r="C58" s="241" t="s">
        <v>68</v>
      </c>
      <c r="D58" s="242">
        <v>35833</v>
      </c>
      <c r="E58" s="243" t="s">
        <v>519</v>
      </c>
      <c r="F58" s="244">
        <v>8.08</v>
      </c>
      <c r="G58" s="243">
        <v>82</v>
      </c>
      <c r="H58" s="281" t="s">
        <v>475</v>
      </c>
      <c r="I58" s="287">
        <v>7450000</v>
      </c>
    </row>
    <row r="59" spans="1:9" s="246" customFormat="1" ht="20.25" customHeight="1" x14ac:dyDescent="0.25">
      <c r="A59" s="88">
        <v>56</v>
      </c>
      <c r="B59" s="240" t="s">
        <v>518</v>
      </c>
      <c r="C59" s="241" t="s">
        <v>23</v>
      </c>
      <c r="D59" s="242">
        <v>35832</v>
      </c>
      <c r="E59" s="243" t="s">
        <v>519</v>
      </c>
      <c r="F59" s="244">
        <v>8.0399999999999991</v>
      </c>
      <c r="G59" s="243">
        <v>81</v>
      </c>
      <c r="H59" s="281" t="s">
        <v>475</v>
      </c>
      <c r="I59" s="287">
        <v>7450000</v>
      </c>
    </row>
    <row r="60" spans="1:9" s="246" customFormat="1" ht="20.25" customHeight="1" x14ac:dyDescent="0.25">
      <c r="A60" s="88">
        <v>57</v>
      </c>
      <c r="B60" s="240" t="s">
        <v>116</v>
      </c>
      <c r="C60" s="241" t="s">
        <v>74</v>
      </c>
      <c r="D60" s="242">
        <v>35875</v>
      </c>
      <c r="E60" s="243" t="s">
        <v>519</v>
      </c>
      <c r="F60" s="244">
        <v>8.0299999999999994</v>
      </c>
      <c r="G60" s="243">
        <v>82</v>
      </c>
      <c r="H60" s="281" t="s">
        <v>475</v>
      </c>
      <c r="I60" s="287">
        <v>7450000</v>
      </c>
    </row>
    <row r="61" spans="1:9" s="246" customFormat="1" ht="20.25" customHeight="1" x14ac:dyDescent="0.25">
      <c r="A61" s="88">
        <v>58</v>
      </c>
      <c r="B61" s="240" t="s">
        <v>524</v>
      </c>
      <c r="C61" s="241" t="s">
        <v>225</v>
      </c>
      <c r="D61" s="242">
        <v>35882</v>
      </c>
      <c r="E61" s="243" t="s">
        <v>523</v>
      </c>
      <c r="F61" s="244">
        <v>9.44</v>
      </c>
      <c r="G61" s="243">
        <v>90</v>
      </c>
      <c r="H61" s="133" t="s">
        <v>476</v>
      </c>
      <c r="I61" s="287">
        <v>11175000</v>
      </c>
    </row>
    <row r="62" spans="1:9" s="246" customFormat="1" ht="20.25" customHeight="1" x14ac:dyDescent="0.25">
      <c r="A62" s="88">
        <v>59</v>
      </c>
      <c r="B62" s="240" t="s">
        <v>525</v>
      </c>
      <c r="C62" s="241" t="s">
        <v>155</v>
      </c>
      <c r="D62" s="242">
        <v>36009</v>
      </c>
      <c r="E62" s="243" t="s">
        <v>523</v>
      </c>
      <c r="F62" s="244">
        <v>9.26</v>
      </c>
      <c r="G62" s="243">
        <v>90</v>
      </c>
      <c r="H62" s="133" t="s">
        <v>476</v>
      </c>
      <c r="I62" s="287">
        <v>11175000</v>
      </c>
    </row>
    <row r="63" spans="1:9" s="246" customFormat="1" ht="20.25" customHeight="1" x14ac:dyDescent="0.25">
      <c r="A63" s="88">
        <v>60</v>
      </c>
      <c r="B63" s="240" t="s">
        <v>526</v>
      </c>
      <c r="C63" s="241" t="s">
        <v>520</v>
      </c>
      <c r="D63" s="242">
        <v>36120</v>
      </c>
      <c r="E63" s="243" t="s">
        <v>523</v>
      </c>
      <c r="F63" s="244">
        <v>9.14</v>
      </c>
      <c r="G63" s="243">
        <v>92</v>
      </c>
      <c r="H63" s="133" t="s">
        <v>476</v>
      </c>
      <c r="I63" s="287">
        <v>11175000</v>
      </c>
    </row>
    <row r="64" spans="1:9" s="246" customFormat="1" ht="20.25" customHeight="1" x14ac:dyDescent="0.25">
      <c r="A64" s="88">
        <v>61</v>
      </c>
      <c r="B64" s="240" t="s">
        <v>527</v>
      </c>
      <c r="C64" s="241" t="s">
        <v>31</v>
      </c>
      <c r="D64" s="242">
        <v>36090</v>
      </c>
      <c r="E64" s="243" t="s">
        <v>523</v>
      </c>
      <c r="F64" s="244">
        <v>9.1199999999999992</v>
      </c>
      <c r="G64" s="243">
        <v>90</v>
      </c>
      <c r="H64" s="133" t="s">
        <v>476</v>
      </c>
      <c r="I64" s="287">
        <v>11175000</v>
      </c>
    </row>
    <row r="65" spans="1:9" s="246" customFormat="1" ht="20.25" customHeight="1" x14ac:dyDescent="0.25">
      <c r="A65" s="88">
        <v>62</v>
      </c>
      <c r="B65" s="240" t="s">
        <v>528</v>
      </c>
      <c r="C65" s="241" t="s">
        <v>271</v>
      </c>
      <c r="D65" s="242">
        <v>35966</v>
      </c>
      <c r="E65" s="243" t="s">
        <v>523</v>
      </c>
      <c r="F65" s="244">
        <v>9.09</v>
      </c>
      <c r="G65" s="243">
        <v>90</v>
      </c>
      <c r="H65" s="133" t="s">
        <v>476</v>
      </c>
      <c r="I65" s="287">
        <v>11175000</v>
      </c>
    </row>
    <row r="66" spans="1:9" s="246" customFormat="1" ht="20.25" customHeight="1" x14ac:dyDescent="0.25">
      <c r="A66" s="88">
        <v>63</v>
      </c>
      <c r="B66" s="240" t="s">
        <v>529</v>
      </c>
      <c r="C66" s="241" t="s">
        <v>426</v>
      </c>
      <c r="D66" s="242">
        <v>35886</v>
      </c>
      <c r="E66" s="243" t="s">
        <v>523</v>
      </c>
      <c r="F66" s="244">
        <v>8.65</v>
      </c>
      <c r="G66" s="243">
        <v>84</v>
      </c>
      <c r="H66" s="281" t="s">
        <v>475</v>
      </c>
      <c r="I66" s="287">
        <v>7450000</v>
      </c>
    </row>
    <row r="67" spans="1:9" s="246" customFormat="1" ht="20.25" customHeight="1" x14ac:dyDescent="0.25">
      <c r="A67" s="88">
        <v>64</v>
      </c>
      <c r="B67" s="240" t="s">
        <v>530</v>
      </c>
      <c r="C67" s="241" t="s">
        <v>521</v>
      </c>
      <c r="D67" s="242">
        <v>36120</v>
      </c>
      <c r="E67" s="243" t="s">
        <v>523</v>
      </c>
      <c r="F67" s="244">
        <v>8.4700000000000006</v>
      </c>
      <c r="G67" s="243">
        <v>86</v>
      </c>
      <c r="H67" s="281" t="s">
        <v>475</v>
      </c>
      <c r="I67" s="287">
        <v>7450000</v>
      </c>
    </row>
    <row r="68" spans="1:9" s="246" customFormat="1" ht="20.25" customHeight="1" x14ac:dyDescent="0.25">
      <c r="A68" s="88">
        <v>65</v>
      </c>
      <c r="B68" s="240" t="s">
        <v>531</v>
      </c>
      <c r="C68" s="241" t="s">
        <v>130</v>
      </c>
      <c r="D68" s="242">
        <v>36072</v>
      </c>
      <c r="E68" s="243" t="s">
        <v>523</v>
      </c>
      <c r="F68" s="244">
        <v>8.36</v>
      </c>
      <c r="G68" s="243">
        <v>84</v>
      </c>
      <c r="H68" s="281" t="s">
        <v>475</v>
      </c>
      <c r="I68" s="287">
        <v>7450000</v>
      </c>
    </row>
    <row r="69" spans="1:9" s="246" customFormat="1" ht="20.25" customHeight="1" x14ac:dyDescent="0.25">
      <c r="A69" s="88">
        <v>66</v>
      </c>
      <c r="B69" s="240" t="s">
        <v>532</v>
      </c>
      <c r="C69" s="241" t="s">
        <v>510</v>
      </c>
      <c r="D69" s="242">
        <v>35819</v>
      </c>
      <c r="E69" s="243" t="s">
        <v>523</v>
      </c>
      <c r="F69" s="244">
        <v>8.2899999999999991</v>
      </c>
      <c r="G69" s="243">
        <v>85</v>
      </c>
      <c r="H69" s="281" t="s">
        <v>475</v>
      </c>
      <c r="I69" s="287">
        <v>7450000</v>
      </c>
    </row>
    <row r="70" spans="1:9" s="246" customFormat="1" ht="20.25" customHeight="1" x14ac:dyDescent="0.25">
      <c r="A70" s="88">
        <v>67</v>
      </c>
      <c r="B70" s="240" t="s">
        <v>533</v>
      </c>
      <c r="C70" s="241" t="s">
        <v>86</v>
      </c>
      <c r="D70" s="242">
        <v>35880</v>
      </c>
      <c r="E70" s="243" t="s">
        <v>523</v>
      </c>
      <c r="F70" s="244">
        <v>8.1</v>
      </c>
      <c r="G70" s="243">
        <v>80</v>
      </c>
      <c r="H70" s="281" t="s">
        <v>475</v>
      </c>
      <c r="I70" s="287">
        <v>7450000</v>
      </c>
    </row>
    <row r="71" spans="1:9" s="246" customFormat="1" ht="20.25" customHeight="1" x14ac:dyDescent="0.25">
      <c r="A71" s="88">
        <v>68</v>
      </c>
      <c r="B71" s="240" t="s">
        <v>534</v>
      </c>
      <c r="C71" s="241" t="s">
        <v>42</v>
      </c>
      <c r="D71" s="242">
        <v>36149</v>
      </c>
      <c r="E71" s="243" t="s">
        <v>523</v>
      </c>
      <c r="F71" s="244">
        <v>8.06</v>
      </c>
      <c r="G71" s="243">
        <v>82</v>
      </c>
      <c r="H71" s="281" t="s">
        <v>475</v>
      </c>
      <c r="I71" s="287">
        <v>7450000</v>
      </c>
    </row>
    <row r="72" spans="1:9" s="246" customFormat="1" ht="20.25" customHeight="1" x14ac:dyDescent="0.25">
      <c r="A72" s="88">
        <v>69</v>
      </c>
      <c r="B72" s="240" t="s">
        <v>535</v>
      </c>
      <c r="C72" s="241" t="s">
        <v>522</v>
      </c>
      <c r="D72" s="242">
        <v>35834</v>
      </c>
      <c r="E72" s="243" t="s">
        <v>523</v>
      </c>
      <c r="F72" s="244">
        <v>8.06</v>
      </c>
      <c r="G72" s="243">
        <v>86</v>
      </c>
      <c r="H72" s="281" t="s">
        <v>475</v>
      </c>
      <c r="I72" s="287">
        <v>7450000</v>
      </c>
    </row>
    <row r="73" spans="1:9" s="246" customFormat="1" ht="20.25" customHeight="1" x14ac:dyDescent="0.25">
      <c r="A73" s="88">
        <v>70</v>
      </c>
      <c r="B73" s="240" t="s">
        <v>536</v>
      </c>
      <c r="C73" s="241" t="s">
        <v>210</v>
      </c>
      <c r="D73" s="242">
        <v>36111</v>
      </c>
      <c r="E73" s="243" t="s">
        <v>523</v>
      </c>
      <c r="F73" s="244">
        <v>8.02</v>
      </c>
      <c r="G73" s="243">
        <v>86</v>
      </c>
      <c r="H73" s="281" t="s">
        <v>475</v>
      </c>
      <c r="I73" s="287">
        <v>7450000</v>
      </c>
    </row>
    <row r="74" spans="1:9" s="246" customFormat="1" ht="20.25" customHeight="1" x14ac:dyDescent="0.25">
      <c r="A74" s="88">
        <v>71</v>
      </c>
      <c r="B74" s="240" t="s">
        <v>556</v>
      </c>
      <c r="C74" s="241" t="s">
        <v>130</v>
      </c>
      <c r="D74" s="242">
        <v>36080</v>
      </c>
      <c r="E74" s="243" t="s">
        <v>537</v>
      </c>
      <c r="F74" s="244">
        <v>8.98</v>
      </c>
      <c r="G74" s="243">
        <v>96</v>
      </c>
      <c r="H74" s="281" t="s">
        <v>475</v>
      </c>
      <c r="I74" s="287">
        <v>7450000</v>
      </c>
    </row>
    <row r="75" spans="1:9" s="246" customFormat="1" ht="20.25" customHeight="1" x14ac:dyDescent="0.25">
      <c r="A75" s="88">
        <v>72</v>
      </c>
      <c r="B75" s="240" t="s">
        <v>555</v>
      </c>
      <c r="C75" s="241" t="s">
        <v>170</v>
      </c>
      <c r="D75" s="242">
        <v>36133</v>
      </c>
      <c r="E75" s="243" t="s">
        <v>537</v>
      </c>
      <c r="F75" s="244">
        <v>8.84</v>
      </c>
      <c r="G75" s="243">
        <v>93</v>
      </c>
      <c r="H75" s="281" t="s">
        <v>475</v>
      </c>
      <c r="I75" s="287">
        <v>7450000</v>
      </c>
    </row>
    <row r="76" spans="1:9" s="246" customFormat="1" ht="20.25" customHeight="1" x14ac:dyDescent="0.25">
      <c r="A76" s="88">
        <v>73</v>
      </c>
      <c r="B76" s="240" t="s">
        <v>554</v>
      </c>
      <c r="C76" s="241" t="s">
        <v>543</v>
      </c>
      <c r="D76" s="242">
        <v>36154.426365740699</v>
      </c>
      <c r="E76" s="243" t="s">
        <v>537</v>
      </c>
      <c r="F76" s="244">
        <v>8.82</v>
      </c>
      <c r="G76" s="243">
        <v>96</v>
      </c>
      <c r="H76" s="281" t="s">
        <v>475</v>
      </c>
      <c r="I76" s="287">
        <v>7450000</v>
      </c>
    </row>
    <row r="77" spans="1:9" s="246" customFormat="1" ht="20.25" customHeight="1" x14ac:dyDescent="0.25">
      <c r="A77" s="88">
        <v>74</v>
      </c>
      <c r="B77" s="240" t="s">
        <v>553</v>
      </c>
      <c r="C77" s="241" t="s">
        <v>258</v>
      </c>
      <c r="D77" s="242">
        <v>35857.424456018503</v>
      </c>
      <c r="E77" s="243" t="s">
        <v>537</v>
      </c>
      <c r="F77" s="244">
        <v>8.77</v>
      </c>
      <c r="G77" s="243">
        <v>96</v>
      </c>
      <c r="H77" s="281" t="s">
        <v>475</v>
      </c>
      <c r="I77" s="287">
        <v>7450000</v>
      </c>
    </row>
    <row r="78" spans="1:9" s="246" customFormat="1" ht="20.25" customHeight="1" x14ac:dyDescent="0.25">
      <c r="A78" s="88">
        <v>75</v>
      </c>
      <c r="B78" s="240" t="s">
        <v>552</v>
      </c>
      <c r="C78" s="241" t="s">
        <v>343</v>
      </c>
      <c r="D78" s="242">
        <v>35167.427199074104</v>
      </c>
      <c r="E78" s="243" t="s">
        <v>537</v>
      </c>
      <c r="F78" s="244">
        <v>8.5299999999999994</v>
      </c>
      <c r="G78" s="243">
        <v>90</v>
      </c>
      <c r="H78" s="281" t="s">
        <v>475</v>
      </c>
      <c r="I78" s="287">
        <v>7450000</v>
      </c>
    </row>
    <row r="79" spans="1:9" s="246" customFormat="1" ht="20.25" customHeight="1" x14ac:dyDescent="0.25">
      <c r="A79" s="88">
        <v>76</v>
      </c>
      <c r="B79" s="240" t="s">
        <v>548</v>
      </c>
      <c r="C79" s="241" t="s">
        <v>51</v>
      </c>
      <c r="D79" s="242">
        <v>35953</v>
      </c>
      <c r="E79" s="243" t="s">
        <v>537</v>
      </c>
      <c r="F79" s="244">
        <v>8.5</v>
      </c>
      <c r="G79" s="243">
        <v>92</v>
      </c>
      <c r="H79" s="281" t="s">
        <v>475</v>
      </c>
      <c r="I79" s="287">
        <v>7450000</v>
      </c>
    </row>
    <row r="80" spans="1:9" s="246" customFormat="1" ht="20.25" customHeight="1" x14ac:dyDescent="0.25">
      <c r="A80" s="88">
        <v>77</v>
      </c>
      <c r="B80" s="240" t="s">
        <v>551</v>
      </c>
      <c r="C80" s="241" t="s">
        <v>539</v>
      </c>
      <c r="D80" s="242">
        <v>35676</v>
      </c>
      <c r="E80" s="243" t="s">
        <v>537</v>
      </c>
      <c r="F80" s="244">
        <v>8.42</v>
      </c>
      <c r="G80" s="243">
        <v>90</v>
      </c>
      <c r="H80" s="281" t="s">
        <v>475</v>
      </c>
      <c r="I80" s="287">
        <v>7450000</v>
      </c>
    </row>
    <row r="81" spans="1:9" s="246" customFormat="1" ht="20.25" customHeight="1" x14ac:dyDescent="0.25">
      <c r="A81" s="88">
        <v>78</v>
      </c>
      <c r="B81" s="240" t="s">
        <v>550</v>
      </c>
      <c r="C81" s="241" t="s">
        <v>56</v>
      </c>
      <c r="D81" s="242">
        <v>35833.425868055601</v>
      </c>
      <c r="E81" s="243" t="s">
        <v>537</v>
      </c>
      <c r="F81" s="244">
        <v>8.4</v>
      </c>
      <c r="G81" s="243">
        <v>90</v>
      </c>
      <c r="H81" s="281" t="s">
        <v>475</v>
      </c>
      <c r="I81" s="287">
        <v>7450000</v>
      </c>
    </row>
    <row r="82" spans="1:9" s="246" customFormat="1" ht="20.25" customHeight="1" x14ac:dyDescent="0.25">
      <c r="A82" s="88">
        <v>79</v>
      </c>
      <c r="B82" s="240" t="s">
        <v>116</v>
      </c>
      <c r="C82" s="241" t="s">
        <v>540</v>
      </c>
      <c r="D82" s="242">
        <v>36128</v>
      </c>
      <c r="E82" s="243" t="s">
        <v>537</v>
      </c>
      <c r="F82" s="244">
        <v>8.34</v>
      </c>
      <c r="G82" s="243">
        <v>90</v>
      </c>
      <c r="H82" s="281" t="s">
        <v>475</v>
      </c>
      <c r="I82" s="287">
        <v>7450000</v>
      </c>
    </row>
    <row r="83" spans="1:9" s="246" customFormat="1" ht="20.25" customHeight="1" x14ac:dyDescent="0.25">
      <c r="A83" s="88">
        <v>80</v>
      </c>
      <c r="B83" s="240" t="s">
        <v>434</v>
      </c>
      <c r="C83" s="241" t="s">
        <v>130</v>
      </c>
      <c r="D83" s="242">
        <v>36121</v>
      </c>
      <c r="E83" s="243" t="s">
        <v>537</v>
      </c>
      <c r="F83" s="244">
        <v>8.32</v>
      </c>
      <c r="G83" s="243">
        <v>98</v>
      </c>
      <c r="H83" s="281" t="s">
        <v>475</v>
      </c>
      <c r="I83" s="287">
        <v>7450000</v>
      </c>
    </row>
    <row r="84" spans="1:9" s="246" customFormat="1" ht="20.25" customHeight="1" x14ac:dyDescent="0.25">
      <c r="A84" s="88">
        <v>81</v>
      </c>
      <c r="B84" s="240" t="s">
        <v>548</v>
      </c>
      <c r="C84" s="241" t="s">
        <v>100</v>
      </c>
      <c r="D84" s="242">
        <v>36139</v>
      </c>
      <c r="E84" s="243" t="s">
        <v>537</v>
      </c>
      <c r="F84" s="244">
        <v>8.17</v>
      </c>
      <c r="G84" s="243">
        <v>92</v>
      </c>
      <c r="H84" s="281" t="s">
        <v>475</v>
      </c>
      <c r="I84" s="287">
        <v>7450000</v>
      </c>
    </row>
    <row r="85" spans="1:9" s="246" customFormat="1" ht="20.25" customHeight="1" x14ac:dyDescent="0.25">
      <c r="A85" s="88">
        <v>82</v>
      </c>
      <c r="B85" s="240" t="s">
        <v>547</v>
      </c>
      <c r="C85" s="241" t="s">
        <v>100</v>
      </c>
      <c r="D85" s="242">
        <v>36003</v>
      </c>
      <c r="E85" s="243" t="s">
        <v>538</v>
      </c>
      <c r="F85" s="244">
        <v>8.9600000000000009</v>
      </c>
      <c r="G85" s="243">
        <v>81</v>
      </c>
      <c r="H85" s="281" t="s">
        <v>475</v>
      </c>
      <c r="I85" s="287">
        <v>7450000</v>
      </c>
    </row>
    <row r="86" spans="1:9" s="246" customFormat="1" ht="20.25" customHeight="1" x14ac:dyDescent="0.25">
      <c r="A86" s="88">
        <v>83</v>
      </c>
      <c r="B86" s="240" t="s">
        <v>549</v>
      </c>
      <c r="C86" s="241" t="s">
        <v>544</v>
      </c>
      <c r="D86" s="242">
        <v>35720</v>
      </c>
      <c r="E86" s="243" t="s">
        <v>538</v>
      </c>
      <c r="F86" s="244">
        <v>8.6</v>
      </c>
      <c r="G86" s="243">
        <v>81</v>
      </c>
      <c r="H86" s="281" t="s">
        <v>475</v>
      </c>
      <c r="I86" s="287">
        <v>7450000</v>
      </c>
    </row>
    <row r="87" spans="1:9" s="246" customFormat="1" ht="20.25" customHeight="1" x14ac:dyDescent="0.25">
      <c r="A87" s="88">
        <v>84</v>
      </c>
      <c r="B87" s="240" t="s">
        <v>546</v>
      </c>
      <c r="C87" s="241" t="s">
        <v>541</v>
      </c>
      <c r="D87" s="242">
        <v>35930.434502314798</v>
      </c>
      <c r="E87" s="243" t="s">
        <v>538</v>
      </c>
      <c r="F87" s="244">
        <v>8.56</v>
      </c>
      <c r="G87" s="243">
        <v>81</v>
      </c>
      <c r="H87" s="281" t="s">
        <v>475</v>
      </c>
      <c r="I87" s="287">
        <v>7450000</v>
      </c>
    </row>
    <row r="88" spans="1:9" s="246" customFormat="1" ht="20.25" customHeight="1" x14ac:dyDescent="0.25">
      <c r="A88" s="88">
        <v>85</v>
      </c>
      <c r="B88" s="240" t="s">
        <v>545</v>
      </c>
      <c r="C88" s="241" t="s">
        <v>542</v>
      </c>
      <c r="D88" s="242">
        <v>35835</v>
      </c>
      <c r="E88" s="243" t="s">
        <v>538</v>
      </c>
      <c r="F88" s="244">
        <v>8.3000000000000007</v>
      </c>
      <c r="G88" s="243">
        <v>80</v>
      </c>
      <c r="H88" s="245" t="s">
        <v>475</v>
      </c>
      <c r="I88" s="287">
        <v>7450000</v>
      </c>
    </row>
    <row r="89" spans="1:9" s="246" customFormat="1" ht="20.25" customHeight="1" x14ac:dyDescent="0.25">
      <c r="A89" s="310"/>
      <c r="B89" s="311" t="s">
        <v>598</v>
      </c>
      <c r="C89" s="311"/>
      <c r="D89" s="311"/>
      <c r="E89" s="311"/>
      <c r="F89" s="311"/>
      <c r="G89" s="311"/>
      <c r="H89" s="312"/>
      <c r="I89" s="313">
        <f>SUM(I4:I88)</f>
        <v>663050029</v>
      </c>
    </row>
    <row r="92" spans="1:9" ht="20.25" customHeight="1" x14ac:dyDescent="0.25">
      <c r="B92" s="171" t="s">
        <v>587</v>
      </c>
    </row>
  </sheetData>
  <autoFilter ref="A3:I89"/>
  <mergeCells count="1">
    <mergeCell ref="A1:I1"/>
  </mergeCells>
  <pageMargins left="0.7" right="0.7" top="0.75" bottom="0.75" header="0.3" footer="0.3"/>
  <pageSetup paperSize="9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90" zoomScaleNormal="90" workbookViewId="0">
      <selection activeCell="C35" sqref="C35"/>
    </sheetView>
  </sheetViews>
  <sheetFormatPr defaultRowHeight="15" x14ac:dyDescent="0.25"/>
  <cols>
    <col min="1" max="1" width="5.5703125" style="253" customWidth="1"/>
    <col min="2" max="2" width="13.85546875" customWidth="1"/>
    <col min="3" max="3" width="11.28515625" style="253" customWidth="1"/>
    <col min="4" max="4" width="12.85546875" style="253" customWidth="1"/>
    <col min="5" max="5" width="8.42578125" style="253" customWidth="1"/>
    <col min="6" max="6" width="9.5703125" style="253" customWidth="1"/>
    <col min="7" max="7" width="9.42578125" style="253" customWidth="1"/>
    <col min="8" max="8" width="7.140625" style="253" customWidth="1"/>
    <col min="9" max="9" width="8.5703125" customWidth="1"/>
  </cols>
  <sheetData>
    <row r="1" spans="1:10" x14ac:dyDescent="0.25">
      <c r="A1" s="318" t="s">
        <v>570</v>
      </c>
      <c r="B1" s="318"/>
      <c r="C1" s="318"/>
      <c r="D1" s="318"/>
      <c r="E1" s="318"/>
      <c r="F1" s="318"/>
      <c r="G1" s="318"/>
      <c r="H1" s="318"/>
      <c r="I1" s="318"/>
      <c r="J1" s="171"/>
    </row>
    <row r="2" spans="1:10" x14ac:dyDescent="0.25">
      <c r="A2" s="250"/>
      <c r="B2" s="250"/>
      <c r="C2" s="250"/>
      <c r="D2" s="250"/>
      <c r="E2" s="250"/>
      <c r="F2" s="250"/>
      <c r="G2" s="250"/>
      <c r="H2" s="250"/>
      <c r="I2" s="250"/>
      <c r="J2" s="171"/>
    </row>
    <row r="3" spans="1:10" x14ac:dyDescent="0.25">
      <c r="A3" s="319" t="s">
        <v>557</v>
      </c>
      <c r="B3" s="319"/>
      <c r="C3" s="319"/>
      <c r="D3" s="319"/>
      <c r="E3" s="319"/>
      <c r="F3" s="319"/>
      <c r="G3" s="319"/>
      <c r="H3" s="319"/>
      <c r="I3" s="319"/>
      <c r="J3" s="171"/>
    </row>
    <row r="4" spans="1:10" ht="10.5" customHeight="1" x14ac:dyDescent="0.25">
      <c r="A4" s="157"/>
      <c r="B4" s="171"/>
      <c r="C4" s="157"/>
      <c r="D4" s="157"/>
      <c r="E4" s="157"/>
      <c r="F4" s="157"/>
      <c r="G4" s="157"/>
      <c r="H4" s="157"/>
      <c r="I4" s="157"/>
      <c r="J4" s="171"/>
    </row>
    <row r="5" spans="1:10" s="252" customFormat="1" ht="28.5" customHeight="1" x14ac:dyDescent="0.25">
      <c r="A5" s="237" t="s">
        <v>5</v>
      </c>
      <c r="B5" s="230" t="s">
        <v>558</v>
      </c>
      <c r="C5" s="237" t="s">
        <v>559</v>
      </c>
      <c r="D5" s="247" t="s">
        <v>560</v>
      </c>
      <c r="E5" s="282" t="s">
        <v>476</v>
      </c>
      <c r="F5" s="257" t="s">
        <v>475</v>
      </c>
      <c r="G5" s="237" t="s">
        <v>561</v>
      </c>
      <c r="J5" s="251"/>
    </row>
    <row r="6" spans="1:10" x14ac:dyDescent="0.25">
      <c r="A6" s="248">
        <v>1</v>
      </c>
      <c r="B6" s="172" t="s">
        <v>562</v>
      </c>
      <c r="C6" s="248">
        <v>115</v>
      </c>
      <c r="D6" s="248">
        <f>E6+F6</f>
        <v>14</v>
      </c>
      <c r="E6" s="253">
        <v>0</v>
      </c>
      <c r="F6" s="258">
        <v>14</v>
      </c>
      <c r="G6" s="248"/>
      <c r="J6" s="171"/>
    </row>
    <row r="7" spans="1:10" x14ac:dyDescent="0.25">
      <c r="A7" s="248">
        <v>2</v>
      </c>
      <c r="B7" s="172" t="s">
        <v>563</v>
      </c>
      <c r="C7" s="248">
        <v>60</v>
      </c>
      <c r="D7" s="248">
        <f t="shared" ref="D7:D14" si="0">E7+F7</f>
        <v>5</v>
      </c>
      <c r="E7" s="283">
        <v>0</v>
      </c>
      <c r="F7" s="258">
        <v>5</v>
      </c>
      <c r="G7" s="248"/>
      <c r="J7" s="171"/>
    </row>
    <row r="8" spans="1:10" x14ac:dyDescent="0.25">
      <c r="A8" s="248">
        <v>3</v>
      </c>
      <c r="B8" s="172" t="s">
        <v>564</v>
      </c>
      <c r="C8" s="248">
        <v>27</v>
      </c>
      <c r="D8" s="248">
        <f t="shared" si="0"/>
        <v>9</v>
      </c>
      <c r="E8" s="283">
        <v>0</v>
      </c>
      <c r="F8" s="258">
        <v>9</v>
      </c>
      <c r="G8" s="248"/>
      <c r="J8" s="171"/>
    </row>
    <row r="9" spans="1:10" x14ac:dyDescent="0.25">
      <c r="A9" s="248">
        <v>4</v>
      </c>
      <c r="B9" s="172" t="s">
        <v>565</v>
      </c>
      <c r="C9" s="248">
        <v>24</v>
      </c>
      <c r="D9" s="248">
        <f t="shared" si="0"/>
        <v>13</v>
      </c>
      <c r="E9" s="283">
        <v>5</v>
      </c>
      <c r="F9" s="258">
        <v>8</v>
      </c>
      <c r="G9" s="248"/>
      <c r="J9" s="171"/>
    </row>
    <row r="10" spans="1:10" x14ac:dyDescent="0.25">
      <c r="A10" s="248">
        <v>5</v>
      </c>
      <c r="B10" s="172" t="s">
        <v>566</v>
      </c>
      <c r="C10" s="248">
        <v>26</v>
      </c>
      <c r="D10" s="248">
        <f t="shared" si="0"/>
        <v>12</v>
      </c>
      <c r="E10" s="283">
        <v>0</v>
      </c>
      <c r="F10" s="258">
        <v>12</v>
      </c>
      <c r="G10" s="248"/>
      <c r="J10" s="171"/>
    </row>
    <row r="11" spans="1:10" x14ac:dyDescent="0.25">
      <c r="A11" s="248">
        <v>6</v>
      </c>
      <c r="B11" s="172" t="s">
        <v>537</v>
      </c>
      <c r="C11" s="248">
        <v>22</v>
      </c>
      <c r="D11" s="248">
        <f t="shared" si="0"/>
        <v>11</v>
      </c>
      <c r="E11" s="283">
        <v>0</v>
      </c>
      <c r="F11" s="258">
        <v>11</v>
      </c>
      <c r="G11" s="248"/>
      <c r="J11" s="171"/>
    </row>
    <row r="12" spans="1:10" x14ac:dyDescent="0.25">
      <c r="A12" s="248">
        <v>7</v>
      </c>
      <c r="B12" s="249" t="s">
        <v>567</v>
      </c>
      <c r="C12" s="248">
        <v>12</v>
      </c>
      <c r="D12" s="248">
        <f t="shared" si="0"/>
        <v>12</v>
      </c>
      <c r="E12" s="283">
        <v>3</v>
      </c>
      <c r="F12" s="258">
        <v>9</v>
      </c>
      <c r="G12" s="248"/>
      <c r="J12" s="171"/>
    </row>
    <row r="13" spans="1:10" x14ac:dyDescent="0.25">
      <c r="A13" s="248">
        <v>8</v>
      </c>
      <c r="B13" s="249" t="s">
        <v>568</v>
      </c>
      <c r="C13" s="248">
        <v>19</v>
      </c>
      <c r="D13" s="248">
        <f t="shared" si="0"/>
        <v>4</v>
      </c>
      <c r="E13" s="283">
        <v>0</v>
      </c>
      <c r="F13" s="258">
        <v>4</v>
      </c>
      <c r="G13" s="248"/>
      <c r="J13" s="171"/>
    </row>
    <row r="14" spans="1:10" x14ac:dyDescent="0.25">
      <c r="A14" s="248">
        <v>9</v>
      </c>
      <c r="B14" s="249" t="s">
        <v>569</v>
      </c>
      <c r="C14" s="248">
        <v>57</v>
      </c>
      <c r="D14" s="248">
        <f t="shared" si="0"/>
        <v>5</v>
      </c>
      <c r="E14" s="283">
        <v>0</v>
      </c>
      <c r="F14" s="258">
        <v>5</v>
      </c>
      <c r="G14" s="248"/>
      <c r="J14" s="171"/>
    </row>
    <row r="15" spans="1:10" x14ac:dyDescent="0.25">
      <c r="A15" s="254"/>
      <c r="B15" s="249" t="s">
        <v>595</v>
      </c>
      <c r="C15" s="254">
        <f>SUM(C6:C14)</f>
        <v>362</v>
      </c>
      <c r="D15" s="254">
        <f t="shared" ref="D15" si="1">SUM(D6:D14)</f>
        <v>85</v>
      </c>
      <c r="E15" s="254">
        <f>SUM(E7:E14)</f>
        <v>8</v>
      </c>
      <c r="F15" s="254">
        <f>SUM(F6:F14)</f>
        <v>77</v>
      </c>
      <c r="G15" s="254"/>
    </row>
    <row r="16" spans="1:10" x14ac:dyDescent="0.25">
      <c r="A16" s="319" t="s">
        <v>594</v>
      </c>
      <c r="B16" s="319"/>
      <c r="C16" s="319"/>
      <c r="D16" s="319"/>
      <c r="E16" s="319"/>
      <c r="F16" s="319"/>
      <c r="G16" s="319"/>
      <c r="H16" s="319"/>
      <c r="I16" s="319"/>
    </row>
    <row r="17" spans="1:12" x14ac:dyDescent="0.25">
      <c r="A17" s="239"/>
    </row>
    <row r="18" spans="1:12" ht="28.5" x14ac:dyDescent="0.25">
      <c r="A18" s="237" t="s">
        <v>5</v>
      </c>
      <c r="B18" s="230" t="s">
        <v>558</v>
      </c>
      <c r="C18" s="237" t="s">
        <v>559</v>
      </c>
      <c r="D18" s="247" t="s">
        <v>560</v>
      </c>
      <c r="E18" s="282" t="s">
        <v>476</v>
      </c>
      <c r="F18" s="257" t="s">
        <v>475</v>
      </c>
      <c r="G18" s="237" t="s">
        <v>561</v>
      </c>
    </row>
    <row r="19" spans="1:12" ht="16.5" customHeight="1" x14ac:dyDescent="0.25">
      <c r="A19" s="254">
        <v>1</v>
      </c>
      <c r="B19" s="172" t="s">
        <v>574</v>
      </c>
      <c r="C19" s="254">
        <v>122</v>
      </c>
      <c r="D19" s="254">
        <v>4</v>
      </c>
      <c r="E19" s="284">
        <v>0</v>
      </c>
      <c r="F19" s="256">
        <v>4</v>
      </c>
      <c r="G19" s="87"/>
    </row>
    <row r="20" spans="1:12" ht="16.5" customHeight="1" x14ac:dyDescent="0.25">
      <c r="A20" s="254">
        <v>2</v>
      </c>
      <c r="B20" s="172" t="s">
        <v>575</v>
      </c>
      <c r="C20" s="254">
        <v>173</v>
      </c>
      <c r="D20" s="254">
        <v>5</v>
      </c>
      <c r="E20" s="284">
        <v>0</v>
      </c>
      <c r="F20" s="256">
        <v>5</v>
      </c>
      <c r="G20" s="87"/>
    </row>
    <row r="21" spans="1:12" ht="16.5" customHeight="1" x14ac:dyDescent="0.25">
      <c r="A21" s="254">
        <v>3</v>
      </c>
      <c r="B21" s="172" t="s">
        <v>576</v>
      </c>
      <c r="C21" s="254">
        <v>118</v>
      </c>
      <c r="D21" s="254">
        <v>8</v>
      </c>
      <c r="E21" s="284">
        <v>0</v>
      </c>
      <c r="F21" s="256">
        <v>8</v>
      </c>
      <c r="G21" s="87"/>
      <c r="L21" t="s">
        <v>582</v>
      </c>
    </row>
    <row r="22" spans="1:12" ht="16.5" customHeight="1" x14ac:dyDescent="0.25">
      <c r="A22" s="254">
        <v>4</v>
      </c>
      <c r="B22" s="172" t="s">
        <v>578</v>
      </c>
      <c r="C22" s="254">
        <v>136</v>
      </c>
      <c r="D22" s="254">
        <v>1</v>
      </c>
      <c r="E22" s="284">
        <v>0</v>
      </c>
      <c r="F22" s="256">
        <v>1</v>
      </c>
      <c r="G22" s="87"/>
    </row>
    <row r="23" spans="1:12" ht="16.5" customHeight="1" x14ac:dyDescent="0.25">
      <c r="A23" s="254">
        <v>5</v>
      </c>
      <c r="B23" s="172" t="s">
        <v>571</v>
      </c>
      <c r="C23" s="254">
        <v>31</v>
      </c>
      <c r="D23" s="254">
        <v>3</v>
      </c>
      <c r="E23" s="284">
        <v>0</v>
      </c>
      <c r="F23" s="256">
        <v>3</v>
      </c>
      <c r="G23" s="87"/>
    </row>
    <row r="24" spans="1:12" ht="16.5" customHeight="1" x14ac:dyDescent="0.25">
      <c r="A24" s="254">
        <v>6</v>
      </c>
      <c r="B24" s="172" t="s">
        <v>572</v>
      </c>
      <c r="C24" s="254">
        <v>36</v>
      </c>
      <c r="D24" s="254">
        <v>1</v>
      </c>
      <c r="E24" s="284">
        <v>0</v>
      </c>
      <c r="F24" s="256">
        <v>1</v>
      </c>
      <c r="G24" s="87"/>
    </row>
    <row r="25" spans="1:12" ht="16.5" customHeight="1" x14ac:dyDescent="0.25">
      <c r="A25" s="254">
        <v>7</v>
      </c>
      <c r="B25" s="172" t="s">
        <v>573</v>
      </c>
      <c r="C25" s="254">
        <v>39</v>
      </c>
      <c r="D25" s="254">
        <v>1</v>
      </c>
      <c r="E25" s="284">
        <v>0</v>
      </c>
      <c r="F25" s="256">
        <v>1</v>
      </c>
      <c r="G25" s="87"/>
    </row>
    <row r="26" spans="1:12" ht="16.5" customHeight="1" x14ac:dyDescent="0.25">
      <c r="A26" s="254">
        <v>8</v>
      </c>
      <c r="B26" s="249" t="s">
        <v>577</v>
      </c>
      <c r="C26" s="254">
        <v>6</v>
      </c>
      <c r="D26" s="254">
        <v>3</v>
      </c>
      <c r="E26" s="284">
        <v>1</v>
      </c>
      <c r="F26" s="256">
        <v>2</v>
      </c>
      <c r="G26" s="87"/>
    </row>
    <row r="27" spans="1:12" ht="16.5" customHeight="1" x14ac:dyDescent="0.25">
      <c r="A27" s="254">
        <v>9</v>
      </c>
      <c r="B27" s="249" t="s">
        <v>579</v>
      </c>
      <c r="C27" s="254">
        <v>64</v>
      </c>
      <c r="D27" s="254">
        <v>1</v>
      </c>
      <c r="E27" s="284">
        <v>0</v>
      </c>
      <c r="F27" s="256">
        <v>1</v>
      </c>
      <c r="G27" s="87"/>
    </row>
    <row r="28" spans="1:12" ht="16.5" customHeight="1" x14ac:dyDescent="0.25">
      <c r="A28" s="254">
        <v>10</v>
      </c>
      <c r="B28" s="249" t="s">
        <v>580</v>
      </c>
      <c r="C28" s="254">
        <v>75</v>
      </c>
      <c r="D28" s="255">
        <v>1</v>
      </c>
      <c r="E28" s="285">
        <v>0</v>
      </c>
      <c r="F28" s="259">
        <v>1</v>
      </c>
      <c r="G28" s="87"/>
    </row>
    <row r="29" spans="1:12" ht="16.5" customHeight="1" x14ac:dyDescent="0.25">
      <c r="A29" s="254">
        <v>11</v>
      </c>
      <c r="B29" s="249" t="s">
        <v>586</v>
      </c>
      <c r="C29" s="254">
        <v>48</v>
      </c>
      <c r="D29" s="254">
        <v>2</v>
      </c>
      <c r="E29" s="284">
        <v>0</v>
      </c>
      <c r="F29" s="256">
        <v>2</v>
      </c>
      <c r="G29" s="87"/>
    </row>
    <row r="30" spans="1:12" x14ac:dyDescent="0.25">
      <c r="A30" s="254"/>
      <c r="B30" s="249" t="s">
        <v>595</v>
      </c>
      <c r="C30" s="254">
        <f>SUM(C19:C29)</f>
        <v>848</v>
      </c>
      <c r="D30" s="254">
        <f t="shared" ref="D30:F30" si="2">SUM(D19:D29)</f>
        <v>30</v>
      </c>
      <c r="E30" s="254">
        <f t="shared" si="2"/>
        <v>1</v>
      </c>
      <c r="F30" s="254">
        <f t="shared" si="2"/>
        <v>29</v>
      </c>
      <c r="G30" s="254"/>
    </row>
    <row r="31" spans="1:12" x14ac:dyDescent="0.25">
      <c r="A31" s="319" t="s">
        <v>581</v>
      </c>
      <c r="B31" s="319"/>
      <c r="C31" s="319"/>
      <c r="D31" s="319"/>
      <c r="E31" s="319"/>
      <c r="F31" s="319"/>
      <c r="G31" s="319"/>
      <c r="H31" s="319"/>
      <c r="I31" s="319"/>
    </row>
    <row r="33" spans="1:9" ht="18.75" customHeight="1" x14ac:dyDescent="0.25">
      <c r="A33" s="320" t="s">
        <v>5</v>
      </c>
      <c r="B33" s="320" t="s">
        <v>558</v>
      </c>
      <c r="C33" s="320" t="s">
        <v>559</v>
      </c>
      <c r="D33" s="322" t="s">
        <v>583</v>
      </c>
      <c r="E33" s="322" t="s">
        <v>584</v>
      </c>
      <c r="F33" s="324" t="s">
        <v>470</v>
      </c>
      <c r="G33" s="325"/>
      <c r="H33" s="326"/>
      <c r="I33" s="320" t="s">
        <v>561</v>
      </c>
    </row>
    <row r="34" spans="1:9" ht="24" customHeight="1" x14ac:dyDescent="0.25">
      <c r="A34" s="321"/>
      <c r="B34" s="321"/>
      <c r="C34" s="321"/>
      <c r="D34" s="323"/>
      <c r="E34" s="323"/>
      <c r="F34" s="237" t="s">
        <v>476</v>
      </c>
      <c r="G34" s="237" t="s">
        <v>475</v>
      </c>
      <c r="H34" s="237" t="s">
        <v>585</v>
      </c>
      <c r="I34" s="321"/>
    </row>
    <row r="35" spans="1:9" x14ac:dyDescent="0.25">
      <c r="A35" s="254">
        <v>1</v>
      </c>
      <c r="B35" s="172" t="s">
        <v>577</v>
      </c>
      <c r="C35" s="254">
        <v>6</v>
      </c>
      <c r="D35" s="254">
        <f>C35*20%</f>
        <v>1.2000000000000002</v>
      </c>
      <c r="E35" s="254">
        <f>F35+G35+H35</f>
        <v>1</v>
      </c>
      <c r="F35" s="254">
        <v>1</v>
      </c>
      <c r="G35" s="254">
        <v>0</v>
      </c>
      <c r="H35" s="254">
        <v>0</v>
      </c>
      <c r="I35" s="87"/>
    </row>
    <row r="36" spans="1:9" x14ac:dyDescent="0.25">
      <c r="A36" s="254">
        <v>2</v>
      </c>
      <c r="B36" s="172" t="s">
        <v>588</v>
      </c>
      <c r="C36" s="254">
        <v>31</v>
      </c>
      <c r="D36" s="254">
        <f t="shared" ref="D36:D47" si="3">C36*20%</f>
        <v>6.2</v>
      </c>
      <c r="E36" s="254">
        <f t="shared" ref="E36:E47" si="4">F36+G36+H36</f>
        <v>6</v>
      </c>
      <c r="F36" s="254">
        <v>0</v>
      </c>
      <c r="G36" s="254">
        <v>3</v>
      </c>
      <c r="H36" s="254">
        <v>3</v>
      </c>
      <c r="I36" s="87"/>
    </row>
    <row r="37" spans="1:9" x14ac:dyDescent="0.25">
      <c r="A37" s="254">
        <v>3</v>
      </c>
      <c r="B37" s="172" t="s">
        <v>589</v>
      </c>
      <c r="C37" s="254">
        <v>36</v>
      </c>
      <c r="D37" s="254">
        <f t="shared" si="3"/>
        <v>7.2</v>
      </c>
      <c r="E37" s="254">
        <f t="shared" si="4"/>
        <v>7</v>
      </c>
      <c r="F37" s="254">
        <v>0</v>
      </c>
      <c r="G37" s="254">
        <v>1</v>
      </c>
      <c r="H37" s="254">
        <v>6</v>
      </c>
      <c r="I37" s="87"/>
    </row>
    <row r="38" spans="1:9" x14ac:dyDescent="0.25">
      <c r="A38" s="254">
        <v>4</v>
      </c>
      <c r="B38" s="172" t="s">
        <v>373</v>
      </c>
      <c r="C38" s="254">
        <v>39</v>
      </c>
      <c r="D38" s="254">
        <f t="shared" si="3"/>
        <v>7.8000000000000007</v>
      </c>
      <c r="E38" s="254">
        <f t="shared" si="4"/>
        <v>6</v>
      </c>
      <c r="F38" s="254">
        <v>0</v>
      </c>
      <c r="G38" s="254">
        <v>1</v>
      </c>
      <c r="H38" s="254">
        <v>5</v>
      </c>
      <c r="I38" s="87" t="s">
        <v>599</v>
      </c>
    </row>
    <row r="39" spans="1:9" x14ac:dyDescent="0.25">
      <c r="A39" s="254">
        <v>5</v>
      </c>
      <c r="B39" s="172" t="s">
        <v>586</v>
      </c>
      <c r="C39" s="248">
        <v>48</v>
      </c>
      <c r="D39" s="254">
        <f t="shared" si="3"/>
        <v>9.6000000000000014</v>
      </c>
      <c r="E39" s="254">
        <f t="shared" si="4"/>
        <v>10</v>
      </c>
      <c r="F39" s="248">
        <v>0</v>
      </c>
      <c r="G39" s="248">
        <v>2</v>
      </c>
      <c r="H39" s="248">
        <v>8</v>
      </c>
      <c r="I39" s="172"/>
    </row>
    <row r="40" spans="1:9" x14ac:dyDescent="0.25">
      <c r="A40" s="254">
        <v>6</v>
      </c>
      <c r="B40" s="172" t="s">
        <v>590</v>
      </c>
      <c r="C40" s="254">
        <v>117</v>
      </c>
      <c r="D40" s="254">
        <f t="shared" si="3"/>
        <v>23.400000000000002</v>
      </c>
      <c r="E40" s="254">
        <f t="shared" si="4"/>
        <v>24</v>
      </c>
      <c r="F40" s="254">
        <v>0</v>
      </c>
      <c r="G40" s="254">
        <v>4</v>
      </c>
      <c r="H40" s="254">
        <v>20</v>
      </c>
      <c r="I40" s="87"/>
    </row>
    <row r="41" spans="1:9" x14ac:dyDescent="0.25">
      <c r="A41" s="254">
        <v>7</v>
      </c>
      <c r="B41" s="172" t="s">
        <v>591</v>
      </c>
      <c r="C41" s="254">
        <v>170</v>
      </c>
      <c r="D41" s="254">
        <f t="shared" si="3"/>
        <v>34</v>
      </c>
      <c r="E41" s="254">
        <f t="shared" si="4"/>
        <v>34</v>
      </c>
      <c r="F41" s="254">
        <v>0</v>
      </c>
      <c r="G41" s="254">
        <v>5</v>
      </c>
      <c r="H41" s="254">
        <v>29</v>
      </c>
      <c r="I41" s="87"/>
    </row>
    <row r="42" spans="1:9" x14ac:dyDescent="0.25">
      <c r="A42" s="254">
        <v>8</v>
      </c>
      <c r="B42" s="172" t="s">
        <v>592</v>
      </c>
      <c r="C42" s="254">
        <v>180</v>
      </c>
      <c r="D42" s="254">
        <f t="shared" si="3"/>
        <v>36</v>
      </c>
      <c r="E42" s="254">
        <f t="shared" si="4"/>
        <v>20</v>
      </c>
      <c r="F42" s="254">
        <v>0</v>
      </c>
      <c r="G42" s="254">
        <v>0</v>
      </c>
      <c r="H42" s="254">
        <v>20</v>
      </c>
      <c r="I42" s="87" t="s">
        <v>599</v>
      </c>
    </row>
    <row r="43" spans="1:9" x14ac:dyDescent="0.25">
      <c r="A43" s="254">
        <v>9</v>
      </c>
      <c r="B43" s="249" t="s">
        <v>576</v>
      </c>
      <c r="C43" s="254">
        <v>118</v>
      </c>
      <c r="D43" s="254">
        <f t="shared" si="3"/>
        <v>23.6</v>
      </c>
      <c r="E43" s="254">
        <f t="shared" si="4"/>
        <v>24</v>
      </c>
      <c r="F43" s="254">
        <v>0</v>
      </c>
      <c r="G43" s="254">
        <v>8</v>
      </c>
      <c r="H43" s="254">
        <v>16</v>
      </c>
      <c r="I43" s="87"/>
    </row>
    <row r="44" spans="1:9" x14ac:dyDescent="0.25">
      <c r="A44" s="254">
        <v>10</v>
      </c>
      <c r="B44" s="249" t="s">
        <v>578</v>
      </c>
      <c r="C44" s="248">
        <v>136</v>
      </c>
      <c r="D44" s="254">
        <f t="shared" si="3"/>
        <v>27.200000000000003</v>
      </c>
      <c r="E44" s="254">
        <f t="shared" si="4"/>
        <v>27</v>
      </c>
      <c r="F44" s="248">
        <v>0</v>
      </c>
      <c r="G44" s="248">
        <v>1</v>
      </c>
      <c r="H44" s="248">
        <v>26</v>
      </c>
      <c r="I44" s="172"/>
    </row>
    <row r="45" spans="1:9" x14ac:dyDescent="0.25">
      <c r="A45" s="254">
        <v>11</v>
      </c>
      <c r="B45" s="249" t="s">
        <v>593</v>
      </c>
      <c r="C45" s="248">
        <v>159</v>
      </c>
      <c r="D45" s="254">
        <f t="shared" si="3"/>
        <v>31.8</v>
      </c>
      <c r="E45" s="254">
        <f t="shared" si="4"/>
        <v>16</v>
      </c>
      <c r="F45" s="248">
        <v>0</v>
      </c>
      <c r="G45" s="248">
        <v>0</v>
      </c>
      <c r="H45" s="248">
        <v>16</v>
      </c>
      <c r="I45" s="172" t="s">
        <v>599</v>
      </c>
    </row>
    <row r="46" spans="1:9" x14ac:dyDescent="0.25">
      <c r="A46" s="254">
        <v>12</v>
      </c>
      <c r="B46" s="172" t="s">
        <v>579</v>
      </c>
      <c r="C46" s="248">
        <v>64</v>
      </c>
      <c r="D46" s="254">
        <f t="shared" si="3"/>
        <v>12.8</v>
      </c>
      <c r="E46" s="254">
        <f t="shared" si="4"/>
        <v>2</v>
      </c>
      <c r="F46" s="248">
        <v>0</v>
      </c>
      <c r="G46" s="248">
        <v>1</v>
      </c>
      <c r="H46" s="248">
        <v>1</v>
      </c>
      <c r="I46" s="172"/>
    </row>
    <row r="47" spans="1:9" x14ac:dyDescent="0.25">
      <c r="A47" s="254">
        <v>13</v>
      </c>
      <c r="B47" s="172" t="s">
        <v>580</v>
      </c>
      <c r="C47" s="248">
        <v>75</v>
      </c>
      <c r="D47" s="254">
        <f t="shared" si="3"/>
        <v>15</v>
      </c>
      <c r="E47" s="254">
        <f t="shared" si="4"/>
        <v>2</v>
      </c>
      <c r="F47" s="248">
        <v>0</v>
      </c>
      <c r="G47" s="248">
        <v>1</v>
      </c>
      <c r="H47" s="248">
        <v>1</v>
      </c>
      <c r="I47" s="172"/>
    </row>
    <row r="48" spans="1:9" x14ac:dyDescent="0.25">
      <c r="A48" s="254"/>
      <c r="B48" s="297" t="s">
        <v>595</v>
      </c>
      <c r="C48" s="298">
        <f>SUM(C35:C47)</f>
        <v>1179</v>
      </c>
      <c r="D48" s="298">
        <f t="shared" ref="D48:H48" si="5">SUM(D35:D47)</f>
        <v>235.8</v>
      </c>
      <c r="E48" s="298">
        <f t="shared" si="5"/>
        <v>179</v>
      </c>
      <c r="F48" s="298">
        <f t="shared" si="5"/>
        <v>1</v>
      </c>
      <c r="G48" s="298">
        <f t="shared" si="5"/>
        <v>27</v>
      </c>
      <c r="H48" s="298">
        <f t="shared" si="5"/>
        <v>151</v>
      </c>
      <c r="I48" s="298"/>
    </row>
  </sheetData>
  <mergeCells count="11">
    <mergeCell ref="A1:I1"/>
    <mergeCell ref="A3:I3"/>
    <mergeCell ref="A16:I16"/>
    <mergeCell ref="A31:I31"/>
    <mergeCell ref="A33:A34"/>
    <mergeCell ref="B33:B34"/>
    <mergeCell ref="C33:C34"/>
    <mergeCell ref="D33:D34"/>
    <mergeCell ref="E33:E34"/>
    <mergeCell ref="F33:H33"/>
    <mergeCell ref="I33:I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BẢN GỐC CHÚ P GỬI</vt:lpstr>
      <vt:lpstr>HỖ TRỢ HP.ĐDHT17,18,19</vt:lpstr>
      <vt:lpstr>DS thưởng 17,18,19-4320 (2019)</vt:lpstr>
      <vt:lpstr>thưởng g+xs 2016</vt:lpstr>
      <vt:lpstr>Bản tổng hợp học bổng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PhongLinhLaptop</cp:lastModifiedBy>
  <cp:lastPrinted>2020-02-13T08:26:53Z</cp:lastPrinted>
  <dcterms:created xsi:type="dcterms:W3CDTF">2020-02-07T03:35:19Z</dcterms:created>
  <dcterms:modified xsi:type="dcterms:W3CDTF">2020-02-13T09:59:35Z</dcterms:modified>
</cp:coreProperties>
</file>